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770"/>
  </bookViews>
  <sheets>
    <sheet name="Sheet4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I107" i="1"/>
  <c r="I105" i="1"/>
  <c r="I104" i="1"/>
  <c r="I108" i="1" s="1"/>
  <c r="I92" i="1"/>
  <c r="I75" i="1"/>
  <c r="I74" i="1"/>
  <c r="I73" i="1"/>
  <c r="I72" i="1"/>
  <c r="I71" i="1"/>
  <c r="I70" i="1"/>
  <c r="I69" i="1"/>
  <c r="I68" i="1"/>
  <c r="I103" i="1" s="1"/>
  <c r="I65" i="1"/>
  <c r="I63" i="1"/>
  <c r="I62" i="1"/>
  <c r="I61" i="1"/>
  <c r="I60" i="1"/>
  <c r="I49" i="1"/>
  <c r="I46" i="1"/>
  <c r="I45" i="1"/>
  <c r="I44" i="1"/>
  <c r="I67" i="1" s="1"/>
  <c r="I42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1" i="1"/>
  <c r="I20" i="1"/>
  <c r="I19" i="1"/>
  <c r="I18" i="1"/>
  <c r="I17" i="1"/>
  <c r="I16" i="1"/>
  <c r="I15" i="1"/>
  <c r="I14" i="1"/>
  <c r="I13" i="1"/>
  <c r="I43" i="1" s="1"/>
  <c r="I113" i="1" l="1"/>
</calcChain>
</file>

<file path=xl/sharedStrings.xml><?xml version="1.0" encoding="utf-8"?>
<sst xmlns="http://schemas.openxmlformats.org/spreadsheetml/2006/main" count="632" uniqueCount="243">
  <si>
    <t>RANCANGAN RENCANA KERJA PEMERINTAHAN DESA TUNJUNG</t>
  </si>
  <si>
    <t>TAHUN 2019</t>
  </si>
  <si>
    <t>DESA</t>
  </si>
  <si>
    <t xml:space="preserve">: </t>
  </si>
  <si>
    <t>TUNJUNG</t>
  </si>
  <si>
    <t>KECAMATAN</t>
  </si>
  <si>
    <t>:</t>
  </si>
  <si>
    <t>KUBUTAMBAHAN</t>
  </si>
  <si>
    <t>KABUPATEN</t>
  </si>
  <si>
    <t>BULELENG</t>
  </si>
  <si>
    <t>PROVINSI</t>
  </si>
  <si>
    <t>BALI</t>
  </si>
  <si>
    <t>No</t>
  </si>
  <si>
    <t>Bidang/ Jenis Kegiatan</t>
  </si>
  <si>
    <t>Lokasi 
(RT/RW/ Dusun)</t>
  </si>
  <si>
    <t>Prakiraan Volume</t>
  </si>
  <si>
    <t>Sasaran/ Manfaat</t>
  </si>
  <si>
    <t>Prakiraan Biaya dan Sumber Pembiayaan</t>
  </si>
  <si>
    <t>Prakiraan Pola Pelaksanaan</t>
  </si>
  <si>
    <t>Bidang</t>
  </si>
  <si>
    <t>Sub Bidang</t>
  </si>
  <si>
    <t xml:space="preserve"> Kegiatan</t>
  </si>
  <si>
    <t>Jumlah (Rp)</t>
  </si>
  <si>
    <t>Sumber</t>
  </si>
  <si>
    <t>Swakelola</t>
  </si>
  <si>
    <t>Kerjasama Antar Desa</t>
  </si>
  <si>
    <t>Kerjasama Pihak Ketiga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</si>
  <si>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</si>
  <si>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</si>
  <si>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</si>
  <si>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</si>
  <si>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</si>
  <si>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</si>
  <si>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</si>
  <si>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</si>
  <si>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</si>
  <si>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</si>
  <si>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</si>
  <si>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</si>
  <si>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</si>
  <si>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I</t>
  </si>
  <si>
    <t>Penyelenggaraan Pemerintahan Desa</t>
  </si>
  <si>
    <t>Penyelenggaraan Belanja Penghasilan Tetap, Tunjangan dan Oprasional  Aparatur Desa</t>
  </si>
  <si>
    <t>Penyediaan Pengahsilan Tetap dan Tunjangan Kepala Desa</t>
  </si>
  <si>
    <t>Desa Tunjung</t>
  </si>
  <si>
    <t>1 tahun</t>
  </si>
  <si>
    <t xml:space="preserve">Terpenuhunya Pengahsilan Tetap dan Tunjangan Kepala Desa </t>
  </si>
  <si>
    <t>APBDes</t>
  </si>
  <si>
    <t>√</t>
  </si>
  <si>
    <t>PenyediaanPengahsilan Tetap dan Tunjangan Perangkat Desa</t>
  </si>
  <si>
    <t xml:space="preserve">Terpenuhunya Pengahsilan Tetap dan Tunjangan Perangkat Desa </t>
  </si>
  <si>
    <t xml:space="preserve">Penyediaan Jaminan Kesehatan Bagi Kepala Desa dan Perangkat Desa </t>
  </si>
  <si>
    <t xml:space="preserve">Terpenuhinya jaminan Kesehatan Perangkat Desa dan Kepala desa </t>
  </si>
  <si>
    <t xml:space="preserve"> Penyediaan Tunjangan BPD</t>
  </si>
  <si>
    <t>Terpenuhinya Tunjangan Untuk BPD</t>
  </si>
  <si>
    <t>Penyediaan Operasional Pemerintah Desa</t>
  </si>
  <si>
    <t xml:space="preserve">Terpenuhinya Kebutuhan Oprasional Pemerintah Desa da;am Menjalankan pemerintahan </t>
  </si>
  <si>
    <t>Penyediaan Oprasional BPD</t>
  </si>
  <si>
    <t>Terpenuhinya Kebutuhan Oprasional BPD</t>
  </si>
  <si>
    <t>Penyediaan Insentif  Lembaga Adat</t>
  </si>
  <si>
    <t>Terpenuhinya Insentif Untuk Kelian Subak di Desa Pakraman Tunjung</t>
  </si>
  <si>
    <t>Sarana dan Prasarana Pemerintah Desa</t>
  </si>
  <si>
    <t xml:space="preserve">Penyediaan Sarana Perkantoran </t>
  </si>
  <si>
    <t xml:space="preserve">1 Tahun </t>
  </si>
  <si>
    <t xml:space="preserve">Terpenuhinya Sarana untuk menunjang kinerja Pemerintah Desa </t>
  </si>
  <si>
    <t>Pemeliharaan gedung / Prasarana Kantor Desa</t>
  </si>
  <si>
    <t xml:space="preserve">1 tahun </t>
  </si>
  <si>
    <t>Terpeliharanya Gedung kantor Desa</t>
  </si>
  <si>
    <t>Pembangunan/Rehabilitasi/Peningkatan Gedung/Prasarana Kantor Desa</t>
  </si>
  <si>
    <t>Rehab Kantor Desa Tunjung ( Kerusakan Dampak Gempa Lombok)</t>
  </si>
  <si>
    <t>Pebaikan Kantor Desa akibat Dampak Gemapa Lombok</t>
  </si>
  <si>
    <t xml:space="preserve">Pembangunan Parkir Kantor Desa </t>
  </si>
  <si>
    <t xml:space="preserve">Tersedianya Tempat Parkir di Kantor Desa </t>
  </si>
  <si>
    <t>Pembuatan Taman Kantor Desa</t>
  </si>
  <si>
    <t xml:space="preserve">Terwujudnya Taman Kantor desa yang Asri </t>
  </si>
  <si>
    <t>Pembangunan Aula Kantor Desa</t>
  </si>
  <si>
    <t xml:space="preserve">Terwujudnya Pembnagunan Aula Kantor Desa Untuk Tempat Rapat dan Pertemuan dan Juga Untuk Tempat Olahraga  </t>
  </si>
  <si>
    <t>Pemeliharaan Srana dan Prasarana Kantor</t>
  </si>
  <si>
    <t xml:space="preserve">Terpeliharanya Sarana dan Parasarana </t>
  </si>
  <si>
    <t xml:space="preserve">Administrasi Kependudukan, Pencatatan Sipil, Statistik dan Kearsipan </t>
  </si>
  <si>
    <t>Penyusunan/Pendataan/Pemutakhiran Profil Desa</t>
  </si>
  <si>
    <t xml:space="preserve">Terselesaikannya Profil Desa Sehingga Data penduduk Menjadi Palid </t>
  </si>
  <si>
    <t xml:space="preserve"> Pengelolaan Administrasi dan Kearsipan Pemerintah Desa</t>
  </si>
  <si>
    <t>Terwujudnya Tata Kelola Kerasipan Yang Baik dan Benar</t>
  </si>
  <si>
    <t xml:space="preserve">Pemetaan dan Analisis Kemiskinan Desa Secara Partisipatif </t>
  </si>
  <si>
    <t>Terdatanya Masyarakat miskin di Desa Tunjung</t>
  </si>
  <si>
    <t>Pendataan Data Dasar Keluarga</t>
  </si>
  <si>
    <t xml:space="preserve">Terwujudnya Data Dasar Keluarga </t>
  </si>
  <si>
    <t xml:space="preserve">Tata Praja Pemerintahan, Perencanaan, Keuangan dan Pelaporan </t>
  </si>
  <si>
    <t xml:space="preserve"> Penyelenggaraan Musyawarah Perencanaan Desa</t>
  </si>
  <si>
    <t xml:space="preserve">Terwujudnya Musyawarah Perencanaan Sehingga dapat Menyusun Rencana Pembangunan Desa </t>
  </si>
  <si>
    <t>Penyelenggaraan Musyawarah  Desa</t>
  </si>
  <si>
    <t xml:space="preserve">Terwujudnya Musyawarah Desa </t>
  </si>
  <si>
    <t>Penyusunan Dokumen perencanaan Desa</t>
  </si>
  <si>
    <t>1 Tahun</t>
  </si>
  <si>
    <t>Terselesaikannya Dokumen Perencanaan Desa Seperti RPJMDes dan RKPDes</t>
  </si>
  <si>
    <t>Penyusunan Dokumen Keuangan Desa</t>
  </si>
  <si>
    <t xml:space="preserve">Penyusunan Dokumen Keuangan </t>
  </si>
  <si>
    <t>Pengelolaan/Administrasi/Inventarisasi/Penilaian Aset Desa</t>
  </si>
  <si>
    <t xml:space="preserve">Terdadtanaya Aset Milik Desa </t>
  </si>
  <si>
    <t>Penyusunan Kebijakan Desa</t>
  </si>
  <si>
    <t xml:space="preserve">Penyususnan Kebijakan Desa </t>
  </si>
  <si>
    <t xml:space="preserve">Penyusunan Lpaoran Kepala Desa/Penyelenggaraan Pemerintahan Desa </t>
  </si>
  <si>
    <t xml:space="preserve">Terwujudnya Pelaoran Pemerintah Desa Yang Baik dan Benar dapat di Pertanggungjawabkan </t>
  </si>
  <si>
    <t>Pengembangan Sistem Informasi Desa</t>
  </si>
  <si>
    <t xml:space="preserve">Berkembangnya Sistem Informasi Desa </t>
  </si>
  <si>
    <t xml:space="preserve"> Koordinasi/Kerjasama Penyelenggaraan Pemerintahan dan Pembanguan Desa </t>
  </si>
  <si>
    <t xml:space="preserve">Kerjasama Antar Desa </t>
  </si>
  <si>
    <t xml:space="preserve">  Dukungan Pelaksanaan dan Sosialisasi Pilkades,Pemilihan Kepala Kewilayahan dan Pemilihan BPD</t>
  </si>
  <si>
    <t>Terlaksananya PILKEL dan Pemeilihan BPD</t>
  </si>
  <si>
    <t xml:space="preserve">Pertanahan </t>
  </si>
  <si>
    <t>Sertifikasi Tanah Kas Desa</t>
  </si>
  <si>
    <t xml:space="preserve">Sertifikasi Tanah Desa </t>
  </si>
  <si>
    <t>Jumlah Per Bidang 1</t>
  </si>
  <si>
    <t>Pembangunan Desa</t>
  </si>
  <si>
    <t xml:space="preserve">Pendidikan </t>
  </si>
  <si>
    <t xml:space="preserve"> Penyelenggaraan TK/PAUD</t>
  </si>
  <si>
    <t>Terselenggaranya TK PAUD</t>
  </si>
  <si>
    <t xml:space="preserve">Pengelolaan Perpustakaan Milik Desa </t>
  </si>
  <si>
    <t>Adanya Perpustakan Desa</t>
  </si>
  <si>
    <t xml:space="preserve">Dukungan Pendidikan Bagi Siswa Miskin/Berprestasi </t>
  </si>
  <si>
    <t>Pemberian Bantuan Untuk Siswa Miskin</t>
  </si>
  <si>
    <t xml:space="preserve">Kesehatan </t>
  </si>
  <si>
    <t>Pembangunan/Rehabilitasi/Peningkatan/Pengadaan sarana/Prasarana Posyandu/Polindes/PKD</t>
  </si>
  <si>
    <t>Pembangunan Polindes</t>
  </si>
  <si>
    <t xml:space="preserve"> Penyelenggaraan Posyandu</t>
  </si>
  <si>
    <t>Posyandu Balita (di 4 Banjar Dinas)</t>
  </si>
  <si>
    <t xml:space="preserve">Terselengarakannya Kegiatan Pemeberian Makanan Tambahan Untuk Balita </t>
  </si>
  <si>
    <t>Posyandu Lansia</t>
  </si>
  <si>
    <t>Terselengarakannya Kegiatan Pemeberian Makanan Tambahan Untuk Lansia</t>
  </si>
  <si>
    <t>Kelas Ibu Hamil</t>
  </si>
  <si>
    <t>Senam Ibu Hamil</t>
  </si>
  <si>
    <t xml:space="preserve"> Bina Keluarga Balita</t>
  </si>
  <si>
    <t>Bina Keluarga Balita</t>
  </si>
  <si>
    <t>Bina Keluarga Remaja</t>
  </si>
  <si>
    <t xml:space="preserve">Bina Keluarga Remaja </t>
  </si>
  <si>
    <t xml:space="preserve"> </t>
  </si>
  <si>
    <t>Bina Keluarga Lansia</t>
  </si>
  <si>
    <t xml:space="preserve">Bina Keluarag Lansia </t>
  </si>
  <si>
    <t xml:space="preserve">Keluarga Berencana </t>
  </si>
  <si>
    <t xml:space="preserve">Penyuluhan dan Pelatihan Bidang Kesehatan </t>
  </si>
  <si>
    <t xml:space="preserve">Penyuluhan Kesehatan Untuk Masyarakat </t>
  </si>
  <si>
    <t xml:space="preserve">Kader Desa siaga </t>
  </si>
  <si>
    <t xml:space="preserve">Kader Desa Siaga </t>
  </si>
  <si>
    <t xml:space="preserve">Pekerjaan Umum dan Penataan Ruang </t>
  </si>
  <si>
    <t>Pembangunan/Rehabilitasi/Peningkatan/Pengerasan Jalan Desa</t>
  </si>
  <si>
    <t>Betonisasi Jalan Pura Bukit Pusuh Menuju Pura Hyang Api</t>
  </si>
  <si>
    <t xml:space="preserve">Lancarnya Transportasi Masyarakat </t>
  </si>
  <si>
    <t>Betonisasi Jalan Sempana (Gerebeg) Menuju Sampih Lumbang</t>
  </si>
  <si>
    <t>Penyenderan Jalan Sempana Menuju Puseh Bayad)</t>
  </si>
  <si>
    <t>(Penyerpisan Jalan Desa di 4 Banjar Dinas)</t>
  </si>
  <si>
    <t>Kawasan Permukiman</t>
  </si>
  <si>
    <t>Pemeliharaan Sumber Air  Bersih Milik Desa</t>
  </si>
  <si>
    <t xml:space="preserve">Terpenuhinya Kebutuhan air Masyarakat </t>
  </si>
  <si>
    <t>Pemeliharaan Fasilitas Pengelolaan Sampah Desa/Permukiman</t>
  </si>
  <si>
    <t xml:space="preserve">Terjaganya kebersihan Lingkungan Desa </t>
  </si>
  <si>
    <t>Pembangunan/Rehabilitasi Peningkatan/TamanTaman Bermain Anak Milik Desa</t>
  </si>
  <si>
    <t>Peningkatan kesehatan dan kebersihan lingkungan</t>
  </si>
  <si>
    <t>Jumlah Per Bidang 2</t>
  </si>
  <si>
    <t>Pembinaan Kemasyarakatan</t>
  </si>
  <si>
    <t xml:space="preserve">Ketentraman, Ketertiban Umum,dan Perlindungan Masyarakat </t>
  </si>
  <si>
    <t xml:space="preserve"> Pengadaan/Penyelenggaraan Pos Keamanan Desa</t>
  </si>
  <si>
    <t>Pembangunan Pos Kamling</t>
  </si>
  <si>
    <t xml:space="preserve"> Penguatan dan Peningkatan Kapasitas Tenaga Keamanan/Ketertiban Oleh pemerintah Desa </t>
  </si>
  <si>
    <t>Peningkatan  Kwalitas Linmas Desa Tunjung</t>
  </si>
  <si>
    <t xml:space="preserve"> Pelatihan/Penyuluhan/Sosialisasi Kepada Masyarakat di Bidang Hukum dan perlindungan Masyarakat </t>
  </si>
  <si>
    <t xml:space="preserve">Penyuluhan Tentang Hukum </t>
  </si>
  <si>
    <t xml:space="preserve">Kebudayaan dan Keagaman </t>
  </si>
  <si>
    <t>Pelaksanaan Hari - Hari Besar Agama</t>
  </si>
  <si>
    <t xml:space="preserve">Upacara keagamaan </t>
  </si>
  <si>
    <t>Pembinaan Panca Yadnya dan Sarathi  Banten</t>
  </si>
  <si>
    <t xml:space="preserve">Pembinaan Sarthi Banten </t>
  </si>
  <si>
    <t xml:space="preserve"> Fasilitasi dan Pembinaan Pasraman Desa</t>
  </si>
  <si>
    <t>Pasraman Desa Adat Pekraman Tunjung</t>
  </si>
  <si>
    <t>Fasilitasi dan Pembinaan Sekehe Teruna - Teruni</t>
  </si>
  <si>
    <t>Pembinan Sekeha teruna Teruni</t>
  </si>
  <si>
    <t>Fasilitasi dan Pembinaan Suka Duka</t>
  </si>
  <si>
    <t xml:space="preserve">Pemberian Bingkisan </t>
  </si>
  <si>
    <t xml:space="preserve">Pembinaan Gong Wanita </t>
  </si>
  <si>
    <t>Pembinaan Gong Wanita PKK Desa Tunjung</t>
  </si>
  <si>
    <t>Upacara Keagamaan ( Desa Adat dan Subak - subak )Desa Pakraman Tunjung</t>
  </si>
  <si>
    <t>Upacara Keagamaan Desa Pakaraman Tunjung</t>
  </si>
  <si>
    <t>Desa Pakraman Tunjung</t>
  </si>
  <si>
    <t>Upacara Keagamaan Subak Abian Ayu Manik Merta</t>
  </si>
  <si>
    <t>Subak Abian Ayu Manik Merta</t>
  </si>
  <si>
    <t xml:space="preserve">Upacara Keagamaan Subak Abian Penulisan </t>
  </si>
  <si>
    <t>Subak Abian Penulisan</t>
  </si>
  <si>
    <t xml:space="preserve">Upacara Keagamaan Subak abian Bukit Pusuh </t>
  </si>
  <si>
    <t xml:space="preserve">Subak abian Bukit Pusuh </t>
  </si>
  <si>
    <t>Upacara Keagaman Subak Abian Biji</t>
  </si>
  <si>
    <t>Subak Abian Biji</t>
  </si>
  <si>
    <t>Upacara Keagmaan Subak Abian Panti</t>
  </si>
  <si>
    <t>Subak Abian Panti</t>
  </si>
  <si>
    <t xml:space="preserve">Pembangunan/Pemeliharaan/Pengadaan Sarana dan Parasarana Desa Pakraman Tunjung dan Subak - Subak Abian  </t>
  </si>
  <si>
    <t xml:space="preserve">Pembangunan/Pemeliharaan/Pengadaan Sarana dan Parasarana Desa Pakraman Tunjung </t>
  </si>
  <si>
    <t>Pembangunan/Pemeliharaan/Pengadaan Sarana dan Parasarana Subak Abian Ayu Manik Merta</t>
  </si>
  <si>
    <t xml:space="preserve">Pembangunan/Pemeliharaan/Pengadaan Sarana dan Parasarana Subak Abian Penulisan </t>
  </si>
  <si>
    <t xml:space="preserve">Subak Abian Penulisan </t>
  </si>
  <si>
    <t>Pembangunan/Pemeliharaan/Pengadaan Sarana dan Parasarana Subak Abian Bukit Pusuh</t>
  </si>
  <si>
    <t>Subak Abian Bukit Pusuh</t>
  </si>
  <si>
    <t>Pembangunan/Pemeliharaan/Pengadaan Sarana dan Parasarana Subak Abian Biji</t>
  </si>
  <si>
    <t>Pembangunan/Pemeliharaan/Pengadaan Sarana dan Parasarana Subak AbianPanti</t>
  </si>
  <si>
    <t>Subak AbianPanti</t>
  </si>
  <si>
    <t xml:space="preserve">Kepemudaan dan Olah raga </t>
  </si>
  <si>
    <t xml:space="preserve">Penyelenggaraan Festival/Lomba Kepemudaan dan Olahraga Tingkat esa </t>
  </si>
  <si>
    <t>Terselenggaranya Porsenides</t>
  </si>
  <si>
    <t>Pembangunan/Rehabilitasi /Peningkatan Sarana dan Prasarana Kepemudan dan Olahraga  MilikmDesa</t>
  </si>
  <si>
    <t xml:space="preserve">Pengadaan Sarana Olahraga </t>
  </si>
  <si>
    <t xml:space="preserve">Kelembagaan Masyarakat </t>
  </si>
  <si>
    <t>Pembinaan Lembaga Adat</t>
  </si>
  <si>
    <t>Oprasional Desa Adat Pakraman Tunjung</t>
  </si>
  <si>
    <t>Desa Adat Pakraman Tunjung</t>
  </si>
  <si>
    <t>Oprasional Subak Abian Ayu Manik Merta</t>
  </si>
  <si>
    <t xml:space="preserve">Oprasional Subak Abian Penulisan </t>
  </si>
  <si>
    <t>Oprasional Subak Abian Biji</t>
  </si>
  <si>
    <t>Oprasional Subak Abian Bukit Pusuh</t>
  </si>
  <si>
    <t>Oprasioanl Subak Abian Panti</t>
  </si>
  <si>
    <t>Jumlah Per Bidang 3</t>
  </si>
  <si>
    <t>Pemberdayaan Masyarakat</t>
  </si>
  <si>
    <t>Peningkatan Kapasitas Aparatur Desa</t>
  </si>
  <si>
    <t>Peningkatan Kapasitas Kepala Desa</t>
  </si>
  <si>
    <t xml:space="preserve">Peningkatan Kapasitas Kepala Desa </t>
  </si>
  <si>
    <t>Peningkatan Kapasitas Perangkat Desa</t>
  </si>
  <si>
    <t xml:space="preserve">Pemberdayaan Perempuan Perlindungan Anak dan Keluarga </t>
  </si>
  <si>
    <t>Pelatihan dan Penguatan Penyandang Difabel</t>
  </si>
  <si>
    <t>Pemebrian Bantuan Untuk penyandang difabel</t>
  </si>
  <si>
    <t xml:space="preserve">Dukungan Penanaman Modal </t>
  </si>
  <si>
    <t>Pembangunan Gedung Kantor Bumdes Lantai II</t>
  </si>
  <si>
    <t>Untuk mempermudah pelayanan Bumdes</t>
  </si>
  <si>
    <t>Jumlah BID 4</t>
  </si>
  <si>
    <t xml:space="preserve">Penanggulangan Bencana, Keadaan Darurat dan Mendesak Desa </t>
  </si>
  <si>
    <t xml:space="preserve">Keadaan Darurat </t>
  </si>
  <si>
    <t xml:space="preserve">Penanggulangan Bencana </t>
  </si>
  <si>
    <t xml:space="preserve">Keadaan Mendesak </t>
  </si>
  <si>
    <t>Jumlah Bid 5</t>
  </si>
  <si>
    <t>JUMLAH TOTAL</t>
  </si>
  <si>
    <t>Tunjung, 12 September  2018</t>
  </si>
  <si>
    <t>Mengetahui :</t>
  </si>
  <si>
    <t>Disusun oleh:</t>
  </si>
  <si>
    <t>Perbekel  Desa Tunjung</t>
  </si>
  <si>
    <t>Tim Penyusun RKP Desa</t>
  </si>
  <si>
    <t>( I Made Sadia)</t>
  </si>
  <si>
    <t>I KETUT TRISILA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</si>
</sst>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$&quot;#,##0_);\(&quot;$&quot;#,##0\)"/>
    <numFmt numFmtId="166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name val="Bookman Old Style"/>
      <family val="1"/>
    </font>
    <font>
      <sz val="12"/>
      <name val="Bookman Old Style"/>
      <family val="1"/>
    </font>
    <font>
      <sz val="12"/>
      <color theme="1"/>
      <name val="Bookman Old Style"/>
      <family val="1"/>
    </font>
    <font>
      <b/>
      <i/>
      <sz val="11"/>
      <name val="Bookman Old Style"/>
      <family val="1"/>
    </font>
    <font>
      <sz val="11"/>
      <name val="Arial"/>
      <family val="2"/>
    </font>
    <font>
      <b/>
      <i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165" fontId="8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</cellStyleXfs>
  <cellXfs count="104">
    <xf numFmtId="0" fontId="0" fillId="0" borderId="0" xfId="0"/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1" fillId="0" borderId="0" xfId="1">
      <alignment vertical="top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0" borderId="0" xfId="1" applyFont="1" applyBorder="1" applyAlignment="1"/>
    <xf numFmtId="0" fontId="4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/>
    </xf>
    <xf numFmtId="164" fontId="3" fillId="0" borderId="0" xfId="1" applyNumberFormat="1" applyFont="1" applyBorder="1" applyAlignment="1"/>
    <xf numFmtId="0" fontId="4" fillId="0" borderId="0" xfId="1" applyFont="1" applyBorder="1" applyAlignment="1"/>
    <xf numFmtId="0" fontId="4" fillId="0" borderId="0" xfId="1" applyFont="1" applyBorder="1" applyAlignment="1">
      <alignment horizontal="right"/>
    </xf>
    <xf numFmtId="164" fontId="4" fillId="0" borderId="0" xfId="1" applyNumberFormat="1" applyFont="1" applyBorder="1" applyAlignment="1"/>
    <xf numFmtId="0" fontId="3" fillId="0" borderId="0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vertical="top" wrapText="1"/>
    </xf>
    <xf numFmtId="0" fontId="7" fillId="3" borderId="1" xfId="1" applyFont="1" applyFill="1" applyBorder="1" applyAlignment="1">
      <alignment vertical="top" wrapText="1"/>
    </xf>
    <xf numFmtId="0" fontId="6" fillId="3" borderId="1" xfId="1" applyFont="1" applyFill="1" applyBorder="1" applyAlignment="1">
      <alignment horizontal="left" vertical="center" wrapText="1"/>
    </xf>
    <xf numFmtId="164" fontId="6" fillId="0" borderId="5" xfId="2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vertical="center" wrapText="1"/>
    </xf>
    <xf numFmtId="164" fontId="6" fillId="0" borderId="1" xfId="2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 wrapText="1"/>
    </xf>
    <xf numFmtId="0" fontId="7" fillId="3" borderId="7" xfId="1" applyFont="1" applyFill="1" applyBorder="1" applyAlignment="1">
      <alignment vertical="top" wrapText="1"/>
    </xf>
    <xf numFmtId="0" fontId="7" fillId="3" borderId="8" xfId="1" applyFont="1" applyFill="1" applyBorder="1" applyAlignment="1">
      <alignment vertical="top" wrapText="1"/>
    </xf>
    <xf numFmtId="0" fontId="7" fillId="3" borderId="9" xfId="1" applyFont="1" applyFill="1" applyBorder="1" applyAlignment="1">
      <alignment vertical="top" wrapText="1"/>
    </xf>
    <xf numFmtId="0" fontId="7" fillId="3" borderId="9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3" borderId="7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9" fillId="4" borderId="1" xfId="1" applyFont="1" applyFill="1" applyBorder="1" applyAlignment="1">
      <alignment horizontal="center" vertical="center"/>
    </xf>
    <xf numFmtId="164" fontId="9" fillId="5" borderId="1" xfId="2" applyNumberFormat="1" applyFont="1" applyFill="1" applyBorder="1" applyAlignment="1">
      <alignment horizontal="left" vertical="center"/>
    </xf>
    <xf numFmtId="166" fontId="9" fillId="5" borderId="1" xfId="2" applyNumberFormat="1" applyFont="1" applyFill="1" applyBorder="1" applyAlignment="1">
      <alignment horizontal="left" vertical="center"/>
    </xf>
    <xf numFmtId="0" fontId="10" fillId="5" borderId="7" xfId="1" applyFont="1" applyFill="1" applyBorder="1" applyAlignment="1">
      <alignment horizontal="center"/>
    </xf>
    <xf numFmtId="0" fontId="10" fillId="5" borderId="9" xfId="1" applyFont="1" applyFill="1" applyBorder="1" applyAlignment="1">
      <alignment horizontal="center"/>
    </xf>
    <xf numFmtId="0" fontId="10" fillId="5" borderId="8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center"/>
    </xf>
    <xf numFmtId="0" fontId="11" fillId="3" borderId="1" xfId="1" applyFont="1" applyFill="1" applyBorder="1" applyAlignment="1">
      <alignment horizontal="left" vertical="center" wrapText="1"/>
    </xf>
    <xf numFmtId="164" fontId="6" fillId="0" borderId="1" xfId="2" applyNumberFormat="1" applyFont="1" applyFill="1" applyBorder="1" applyAlignment="1">
      <alignment vertical="center"/>
    </xf>
    <xf numFmtId="0" fontId="10" fillId="0" borderId="1" xfId="1" applyFont="1" applyFill="1" applyBorder="1" applyAlignment="1"/>
    <xf numFmtId="0" fontId="6" fillId="3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vertical="top" wrapText="1"/>
    </xf>
    <xf numFmtId="164" fontId="9" fillId="2" borderId="1" xfId="2" applyNumberFormat="1" applyFont="1" applyFill="1" applyBorder="1" applyAlignment="1">
      <alignment horizontal="center" vertical="center"/>
    </xf>
    <xf numFmtId="166" fontId="9" fillId="2" borderId="1" xfId="2" applyNumberFormat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/>
    </xf>
    <xf numFmtId="0" fontId="14" fillId="2" borderId="9" xfId="1" applyFont="1" applyFill="1" applyBorder="1" applyAlignment="1">
      <alignment horizontal="center"/>
    </xf>
    <xf numFmtId="0" fontId="14" fillId="2" borderId="8" xfId="1" applyFont="1" applyFill="1" applyBorder="1" applyAlignment="1">
      <alignment horizontal="center"/>
    </xf>
    <xf numFmtId="0" fontId="6" fillId="0" borderId="1" xfId="1" applyFont="1" applyFill="1" applyBorder="1" applyAlignment="1"/>
    <xf numFmtId="0" fontId="9" fillId="0" borderId="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/>
    <xf numFmtId="0" fontId="6" fillId="0" borderId="8" xfId="1" applyFont="1" applyFill="1" applyBorder="1" applyAlignment="1"/>
    <xf numFmtId="164" fontId="9" fillId="4" borderId="1" xfId="2" applyNumberFormat="1" applyFont="1" applyFill="1" applyBorder="1" applyAlignment="1">
      <alignment horizontal="center" vertical="center"/>
    </xf>
    <xf numFmtId="166" fontId="9" fillId="4" borderId="1" xfId="2" applyNumberFormat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1" fillId="0" borderId="0" xfId="1" applyFont="1" applyAlignment="1">
      <alignment vertical="top" wrapText="1"/>
    </xf>
    <xf numFmtId="0" fontId="6" fillId="4" borderId="7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164" fontId="6" fillId="4" borderId="1" xfId="2" applyNumberFormat="1" applyFont="1" applyFill="1" applyBorder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/>
    <xf numFmtId="164" fontId="6" fillId="0" borderId="1" xfId="2" applyNumberFormat="1" applyFont="1" applyFill="1" applyBorder="1" applyAlignment="1">
      <alignment horizontal="center" vertical="center"/>
    </xf>
    <xf numFmtId="164" fontId="6" fillId="4" borderId="1" xfId="2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4" fontId="9" fillId="2" borderId="7" xfId="1" applyNumberFormat="1" applyFont="1" applyFill="1" applyBorder="1" applyAlignment="1">
      <alignment horizontal="center" vertical="center"/>
    </xf>
    <xf numFmtId="166" fontId="9" fillId="2" borderId="8" xfId="1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0" borderId="0" xfId="1" applyFont="1" applyBorder="1" applyAlignment="1"/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/>
    </xf>
    <xf numFmtId="164" fontId="6" fillId="0" borderId="0" xfId="1" applyNumberFormat="1" applyFont="1" applyBorder="1" applyAlignment="1"/>
    <xf numFmtId="0" fontId="6" fillId="0" borderId="0" xfId="3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</cellXfs>
  <cellStyles count="4">
    <cellStyle name="Comma [0] 3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BDE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DES"/>
      <sheetName val="RINGKASAN APB DES"/>
      <sheetName val="RAB  2.4"/>
      <sheetName val="RAB  2.1"/>
      <sheetName val="RAB  2.3"/>
      <sheetName val="RAB  2.2"/>
      <sheetName val="RAB  2.5"/>
      <sheetName val="Sheet1"/>
      <sheetName val="Sheet2"/>
      <sheetName val="Sheet3"/>
      <sheetName val="Sheet4"/>
      <sheetName val="Sheet5"/>
      <sheetName val="Sheet5 (2)"/>
    </sheetNames>
    <sheetDataSet>
      <sheetData sheetId="0"/>
      <sheetData sheetId="1"/>
      <sheetData sheetId="2"/>
      <sheetData sheetId="3">
        <row r="13">
          <cell r="I13">
            <v>83640000</v>
          </cell>
        </row>
        <row r="43">
          <cell r="I43">
            <v>336528000</v>
          </cell>
        </row>
        <row r="74">
          <cell r="I74">
            <v>12960000</v>
          </cell>
        </row>
        <row r="95">
          <cell r="I95">
            <v>39900000</v>
          </cell>
        </row>
        <row r="125">
          <cell r="I125">
            <v>134986000</v>
          </cell>
        </row>
        <row r="260">
          <cell r="I260">
            <v>4910000</v>
          </cell>
        </row>
        <row r="286">
          <cell r="I286">
            <v>19500000</v>
          </cell>
        </row>
        <row r="316">
          <cell r="I316">
            <v>71110000</v>
          </cell>
        </row>
        <row r="339">
          <cell r="I339">
            <v>19790000</v>
          </cell>
        </row>
        <row r="407">
          <cell r="I407">
            <v>20350000</v>
          </cell>
        </row>
        <row r="433">
          <cell r="I433">
            <v>1650000</v>
          </cell>
        </row>
        <row r="467">
          <cell r="I467">
            <v>36310000</v>
          </cell>
        </row>
        <row r="495">
          <cell r="I495">
            <v>3850000</v>
          </cell>
        </row>
        <row r="522">
          <cell r="I522">
            <v>10500000</v>
          </cell>
        </row>
        <row r="577">
          <cell r="I577">
            <v>20000000</v>
          </cell>
        </row>
        <row r="604">
          <cell r="I604">
            <v>10000000</v>
          </cell>
        </row>
        <row r="637">
          <cell r="I637">
            <v>14475000</v>
          </cell>
        </row>
        <row r="665">
          <cell r="I665">
            <v>2850000</v>
          </cell>
        </row>
        <row r="694">
          <cell r="I694">
            <v>1175000</v>
          </cell>
        </row>
        <row r="720">
          <cell r="I720">
            <v>2680000</v>
          </cell>
        </row>
        <row r="744">
          <cell r="I744">
            <v>2500000</v>
          </cell>
        </row>
        <row r="786">
          <cell r="I786">
            <v>18000000</v>
          </cell>
        </row>
        <row r="828">
          <cell r="I828">
            <v>13175000</v>
          </cell>
        </row>
        <row r="903">
          <cell r="I903">
            <v>10000000</v>
          </cell>
        </row>
      </sheetData>
      <sheetData sheetId="4"/>
      <sheetData sheetId="5">
        <row r="1372">
          <cell r="M1372">
            <v>255355704.95699999</v>
          </cell>
        </row>
      </sheetData>
      <sheetData sheetId="6"/>
      <sheetData sheetId="7">
        <row r="14">
          <cell r="M14">
            <v>32305000</v>
          </cell>
        </row>
        <row r="52">
          <cell r="M52">
            <v>18000000</v>
          </cell>
        </row>
        <row r="106">
          <cell r="M106">
            <v>25104000</v>
          </cell>
        </row>
        <row r="178">
          <cell r="M178">
            <v>39139000</v>
          </cell>
        </row>
        <row r="491">
          <cell r="M491">
            <v>294818530.5</v>
          </cell>
        </row>
        <row r="547">
          <cell r="M547">
            <v>380318628</v>
          </cell>
        </row>
        <row r="602">
          <cell r="M602">
            <v>174866645.75999999</v>
          </cell>
        </row>
        <row r="661">
          <cell r="I661">
            <v>249557979.465</v>
          </cell>
        </row>
        <row r="758">
          <cell r="M758">
            <v>35440000</v>
          </cell>
        </row>
      </sheetData>
      <sheetData sheetId="8">
        <row r="58">
          <cell r="M58">
            <v>32155454.100000001</v>
          </cell>
        </row>
        <row r="110">
          <cell r="M110">
            <v>25205000</v>
          </cell>
        </row>
        <row r="157">
          <cell r="M157">
            <v>3785000</v>
          </cell>
        </row>
        <row r="236">
          <cell r="M236">
            <v>19840000</v>
          </cell>
        </row>
        <row r="274">
          <cell r="M274">
            <v>2390000</v>
          </cell>
        </row>
        <row r="304">
          <cell r="M304">
            <v>10000000</v>
          </cell>
        </row>
        <row r="338">
          <cell r="M338">
            <v>5295000</v>
          </cell>
        </row>
        <row r="369">
          <cell r="M369">
            <v>19000000</v>
          </cell>
        </row>
        <row r="390">
          <cell r="M390">
            <v>13245000</v>
          </cell>
        </row>
      </sheetData>
      <sheetData sheetId="9">
        <row r="42">
          <cell r="M42">
            <v>12000000</v>
          </cell>
        </row>
        <row r="92">
          <cell r="M92">
            <v>54815000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zoomScale="71" zoomScaleNormal="71" workbookViewId="0">
      <selection activeCell="O11" sqref="O11"/>
    </sheetView>
  </sheetViews>
  <sheetFormatPr defaultRowHeight="12.75" x14ac:dyDescent="0.25"/>
  <cols>
    <col min="1" max="1" width="7.28515625" style="3" customWidth="1"/>
    <col min="2" max="2" width="18.28515625" style="3" customWidth="1"/>
    <col min="3" max="3" width="4.85546875" style="3" customWidth="1"/>
    <col min="4" max="4" width="24" style="3" customWidth="1"/>
    <col min="5" max="5" width="31.42578125" style="3" customWidth="1"/>
    <col min="6" max="6" width="9.28515625" style="3" customWidth="1"/>
    <col min="7" max="7" width="10" style="3" customWidth="1"/>
    <col min="8" max="8" width="23" style="3" customWidth="1"/>
    <col min="9" max="9" width="18.85546875" style="3" customWidth="1"/>
    <col min="10" max="10" width="10.140625" style="3" customWidth="1"/>
    <col min="11" max="12" width="9.140625" style="3"/>
    <col min="13" max="13" width="13" style="3" customWidth="1"/>
    <col min="14" max="16384" width="9.140625" style="3"/>
  </cols>
  <sheetData>
    <row r="1" spans="1:13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</row>
    <row r="2" spans="1:13" ht="20.25" x14ac:dyDescent="0.3">
      <c r="A2" s="1" t="s">
        <v>1</v>
      </c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</row>
    <row r="3" spans="1:13" ht="20.25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4"/>
      <c r="L3" s="4"/>
      <c r="M3" s="4"/>
    </row>
    <row r="4" spans="1:13" ht="15.75" x14ac:dyDescent="0.25">
      <c r="A4" s="6" t="s">
        <v>2</v>
      </c>
      <c r="B4" s="6"/>
      <c r="C4" s="7" t="s">
        <v>3</v>
      </c>
      <c r="D4" s="8" t="s">
        <v>4</v>
      </c>
      <c r="E4" s="9"/>
      <c r="F4" s="9"/>
      <c r="G4" s="9"/>
      <c r="H4" s="9"/>
      <c r="I4" s="10"/>
      <c r="J4" s="6"/>
      <c r="K4" s="6"/>
      <c r="L4" s="6"/>
      <c r="M4" s="6"/>
    </row>
    <row r="5" spans="1:13" ht="15.75" x14ac:dyDescent="0.25">
      <c r="A5" s="11" t="s">
        <v>5</v>
      </c>
      <c r="B5" s="12"/>
      <c r="C5" s="7" t="s">
        <v>6</v>
      </c>
      <c r="D5" s="8" t="s">
        <v>7</v>
      </c>
      <c r="E5" s="9"/>
      <c r="F5" s="9"/>
      <c r="G5" s="9"/>
      <c r="H5" s="9"/>
      <c r="I5" s="10"/>
      <c r="J5" s="6"/>
      <c r="K5" s="6"/>
      <c r="L5" s="6"/>
      <c r="M5" s="6"/>
    </row>
    <row r="6" spans="1:13" ht="15.75" x14ac:dyDescent="0.25">
      <c r="A6" s="11" t="s">
        <v>8</v>
      </c>
      <c r="B6" s="12"/>
      <c r="C6" s="7" t="s">
        <v>6</v>
      </c>
      <c r="D6" s="8" t="s">
        <v>9</v>
      </c>
      <c r="E6" s="9"/>
      <c r="F6" s="9"/>
      <c r="G6" s="9"/>
      <c r="H6" s="9"/>
      <c r="I6" s="13"/>
      <c r="J6" s="6"/>
      <c r="K6" s="6"/>
      <c r="L6" s="6"/>
      <c r="M6" s="6"/>
    </row>
    <row r="7" spans="1:13" ht="15.75" x14ac:dyDescent="0.25">
      <c r="A7" s="11" t="s">
        <v>10</v>
      </c>
      <c r="B7" s="12"/>
      <c r="C7" s="7" t="s">
        <v>6</v>
      </c>
      <c r="D7" s="8" t="s">
        <v>11</v>
      </c>
      <c r="E7" s="9"/>
      <c r="F7" s="9"/>
      <c r="G7" s="9"/>
      <c r="H7" s="9"/>
      <c r="I7" s="13"/>
      <c r="J7" s="6"/>
      <c r="K7" s="6"/>
      <c r="L7" s="6"/>
      <c r="M7" s="6"/>
    </row>
    <row r="8" spans="1:13" ht="15.75" x14ac:dyDescent="0.25">
      <c r="A8" s="6"/>
      <c r="B8" s="6"/>
      <c r="C8" s="14"/>
      <c r="D8" s="8"/>
      <c r="E8" s="9"/>
      <c r="F8" s="9"/>
      <c r="G8" s="9"/>
      <c r="H8" s="9"/>
      <c r="I8" s="10"/>
      <c r="J8" s="6"/>
      <c r="K8" s="6"/>
      <c r="L8" s="6"/>
      <c r="M8" s="6"/>
    </row>
    <row r="9" spans="1:13" x14ac:dyDescent="0.25">
      <c r="A9" s="15" t="s">
        <v>12</v>
      </c>
      <c r="B9" s="15" t="s">
        <v>13</v>
      </c>
      <c r="C9" s="15"/>
      <c r="D9" s="15"/>
      <c r="E9" s="15"/>
      <c r="F9" s="16" t="s">
        <v>14</v>
      </c>
      <c r="G9" s="15" t="s">
        <v>15</v>
      </c>
      <c r="H9" s="16" t="s">
        <v>16</v>
      </c>
      <c r="I9" s="17" t="s">
        <v>17</v>
      </c>
      <c r="J9" s="15"/>
      <c r="K9" s="15" t="s">
        <v>18</v>
      </c>
      <c r="L9" s="15"/>
      <c r="M9" s="15"/>
    </row>
    <row r="10" spans="1:13" ht="22.5" customHeight="1" x14ac:dyDescent="0.25">
      <c r="A10" s="15"/>
      <c r="B10" s="15"/>
      <c r="C10" s="15"/>
      <c r="D10" s="15"/>
      <c r="E10" s="15"/>
      <c r="F10" s="18"/>
      <c r="G10" s="15"/>
      <c r="H10" s="18"/>
      <c r="I10" s="17"/>
      <c r="J10" s="15"/>
      <c r="K10" s="15"/>
      <c r="L10" s="15"/>
      <c r="M10" s="15"/>
    </row>
    <row r="11" spans="1:13" ht="57" x14ac:dyDescent="0.25">
      <c r="A11" s="15"/>
      <c r="B11" s="19" t="s">
        <v>19</v>
      </c>
      <c r="C11" s="19" t="s">
        <v>12</v>
      </c>
      <c r="D11" s="19" t="s">
        <v>20</v>
      </c>
      <c r="E11" s="19" t="s">
        <v>21</v>
      </c>
      <c r="F11" s="20"/>
      <c r="G11" s="15"/>
      <c r="H11" s="20"/>
      <c r="I11" s="21" t="s">
        <v>22</v>
      </c>
      <c r="J11" s="19" t="s">
        <v>23</v>
      </c>
      <c r="K11" s="19" t="s">
        <v>24</v>
      </c>
      <c r="L11" s="19" t="s">
        <v>25</v>
      </c>
      <c r="M11" s="19" t="s">
        <v>26</v>
      </c>
    </row>
    <row r="12" spans="1:13" ht="15" thickBot="1" x14ac:dyDescent="0.3">
      <c r="A12" s="22" t="s">
        <v>27</v>
      </c>
      <c r="B12" s="22" t="s">
        <v>28</v>
      </c>
      <c r="C12" s="22" t="s">
        <v>29</v>
      </c>
      <c r="D12" s="22" t="s">
        <v>30</v>
      </c>
      <c r="E12" s="22" t="s">
        <v>31</v>
      </c>
      <c r="F12" s="22" t="s">
        <v>32</v>
      </c>
      <c r="G12" s="22" t="s">
        <v>33</v>
      </c>
      <c r="H12" s="22" t="s">
        <v>34</v>
      </c>
      <c r="I12" s="23" t="s">
        <v>35</v>
      </c>
      <c r="J12" s="22" t="s">
        <v>36</v>
      </c>
      <c r="K12" s="22" t="s">
        <v>37</v>
      </c>
      <c r="L12" s="22" t="s">
        <v>38</v>
      </c>
      <c r="M12" s="22" t="s">
        <v>39</v>
      </c>
    </row>
    <row r="13" spans="1:13" ht="68.25" customHeight="1" thickTop="1" thickBot="1" x14ac:dyDescent="0.3">
      <c r="A13" s="24" t="s">
        <v>40</v>
      </c>
      <c r="B13" s="25" t="s">
        <v>41</v>
      </c>
      <c r="C13" s="26">
        <v>1</v>
      </c>
      <c r="D13" s="27" t="s">
        <v>42</v>
      </c>
      <c r="E13" s="28" t="s">
        <v>43</v>
      </c>
      <c r="F13" s="29" t="s">
        <v>44</v>
      </c>
      <c r="G13" s="29" t="s">
        <v>45</v>
      </c>
      <c r="H13" s="29" t="s">
        <v>46</v>
      </c>
      <c r="I13" s="30">
        <f>'[1]RAB  2.1'!I13</f>
        <v>83640000</v>
      </c>
      <c r="J13" s="31" t="s">
        <v>47</v>
      </c>
      <c r="K13" s="32" t="s">
        <v>48</v>
      </c>
      <c r="L13" s="33"/>
      <c r="M13" s="33"/>
    </row>
    <row r="14" spans="1:13" ht="67.5" customHeight="1" thickTop="1" thickBot="1" x14ac:dyDescent="0.3">
      <c r="A14" s="34"/>
      <c r="B14" s="35"/>
      <c r="C14" s="26">
        <v>2</v>
      </c>
      <c r="D14" s="28" t="s">
        <v>42</v>
      </c>
      <c r="E14" s="28" t="s">
        <v>49</v>
      </c>
      <c r="F14" s="29" t="s">
        <v>44</v>
      </c>
      <c r="G14" s="29" t="s">
        <v>45</v>
      </c>
      <c r="H14" s="29" t="s">
        <v>50</v>
      </c>
      <c r="I14" s="36">
        <f>'[1]RAB  2.1'!I43</f>
        <v>336528000</v>
      </c>
      <c r="J14" s="37" t="s">
        <v>47</v>
      </c>
      <c r="K14" s="38" t="s">
        <v>48</v>
      </c>
      <c r="L14" s="39"/>
      <c r="M14" s="39"/>
    </row>
    <row r="15" spans="1:13" ht="58.5" customHeight="1" thickTop="1" thickBot="1" x14ac:dyDescent="0.3">
      <c r="A15" s="34"/>
      <c r="B15" s="35"/>
      <c r="C15" s="26">
        <v>3</v>
      </c>
      <c r="D15" s="28" t="s">
        <v>42</v>
      </c>
      <c r="E15" s="29" t="s">
        <v>51</v>
      </c>
      <c r="F15" s="29" t="s">
        <v>44</v>
      </c>
      <c r="G15" s="29" t="s">
        <v>45</v>
      </c>
      <c r="H15" s="29" t="s">
        <v>52</v>
      </c>
      <c r="I15" s="36">
        <f>'[1]RAB  2.1'!I74</f>
        <v>12960000</v>
      </c>
      <c r="J15" s="37" t="s">
        <v>47</v>
      </c>
      <c r="K15" s="38" t="s">
        <v>48</v>
      </c>
      <c r="L15" s="39"/>
      <c r="M15" s="39"/>
    </row>
    <row r="16" spans="1:13" ht="77.25" customHeight="1" thickTop="1" thickBot="1" x14ac:dyDescent="0.3">
      <c r="A16" s="34"/>
      <c r="B16" s="35"/>
      <c r="C16" s="26">
        <v>4</v>
      </c>
      <c r="D16" s="28" t="s">
        <v>42</v>
      </c>
      <c r="E16" s="29" t="s">
        <v>53</v>
      </c>
      <c r="F16" s="29" t="s">
        <v>44</v>
      </c>
      <c r="G16" s="29" t="s">
        <v>45</v>
      </c>
      <c r="H16" s="29" t="s">
        <v>54</v>
      </c>
      <c r="I16" s="36">
        <f>'[1]RAB  2.1'!I95</f>
        <v>39900000</v>
      </c>
      <c r="J16" s="37" t="s">
        <v>47</v>
      </c>
      <c r="K16" s="38" t="s">
        <v>48</v>
      </c>
      <c r="L16" s="39"/>
      <c r="M16" s="39"/>
    </row>
    <row r="17" spans="1:13" ht="72.75" thickTop="1" thickBot="1" x14ac:dyDescent="0.3">
      <c r="A17" s="34"/>
      <c r="B17" s="35"/>
      <c r="C17" s="26">
        <v>5</v>
      </c>
      <c r="D17" s="28" t="s">
        <v>42</v>
      </c>
      <c r="E17" s="29" t="s">
        <v>55</v>
      </c>
      <c r="F17" s="29" t="s">
        <v>44</v>
      </c>
      <c r="G17" s="29" t="s">
        <v>45</v>
      </c>
      <c r="H17" s="29" t="s">
        <v>56</v>
      </c>
      <c r="I17" s="36">
        <f>'[1]RAB  2.1'!I125</f>
        <v>134986000</v>
      </c>
      <c r="J17" s="37" t="s">
        <v>47</v>
      </c>
      <c r="K17" s="38" t="s">
        <v>48</v>
      </c>
      <c r="L17" s="39"/>
      <c r="M17" s="39"/>
    </row>
    <row r="18" spans="1:13" ht="72.75" thickTop="1" thickBot="1" x14ac:dyDescent="0.3">
      <c r="A18" s="40"/>
      <c r="B18" s="41"/>
      <c r="C18" s="26">
        <v>6</v>
      </c>
      <c r="D18" s="28" t="s">
        <v>42</v>
      </c>
      <c r="E18" s="29" t="s">
        <v>57</v>
      </c>
      <c r="F18" s="29" t="s">
        <v>44</v>
      </c>
      <c r="G18" s="29" t="s">
        <v>45</v>
      </c>
      <c r="H18" s="29" t="s">
        <v>58</v>
      </c>
      <c r="I18" s="36">
        <f>'[1]RAB  2.1'!I260</f>
        <v>4910000</v>
      </c>
      <c r="J18" s="37" t="s">
        <v>47</v>
      </c>
      <c r="K18" s="38" t="s">
        <v>48</v>
      </c>
      <c r="L18" s="39"/>
      <c r="M18" s="39"/>
    </row>
    <row r="19" spans="1:13" ht="72.75" thickTop="1" thickBot="1" x14ac:dyDescent="0.3">
      <c r="A19" s="40"/>
      <c r="B19" s="41"/>
      <c r="C19" s="26">
        <v>7</v>
      </c>
      <c r="D19" s="42" t="s">
        <v>42</v>
      </c>
      <c r="E19" s="29" t="s">
        <v>59</v>
      </c>
      <c r="F19" s="29" t="s">
        <v>44</v>
      </c>
      <c r="G19" s="29" t="s">
        <v>45</v>
      </c>
      <c r="H19" s="29" t="s">
        <v>60</v>
      </c>
      <c r="I19" s="36">
        <f>'[1]RAB  2.1'!I286:J286</f>
        <v>19500000</v>
      </c>
      <c r="J19" s="37" t="s">
        <v>47</v>
      </c>
      <c r="K19" s="38" t="s">
        <v>48</v>
      </c>
      <c r="L19" s="39"/>
      <c r="M19" s="39"/>
    </row>
    <row r="20" spans="1:13" ht="54.75" customHeight="1" thickTop="1" thickBot="1" x14ac:dyDescent="0.3">
      <c r="A20" s="40"/>
      <c r="B20" s="41"/>
      <c r="C20" s="26">
        <v>8</v>
      </c>
      <c r="D20" s="43" t="s">
        <v>61</v>
      </c>
      <c r="E20" s="28" t="s">
        <v>62</v>
      </c>
      <c r="F20" s="29" t="s">
        <v>44</v>
      </c>
      <c r="G20" s="28" t="s">
        <v>63</v>
      </c>
      <c r="H20" s="44" t="s">
        <v>64</v>
      </c>
      <c r="I20" s="36">
        <f>'[1]RAB  2.1'!I316</f>
        <v>71110000</v>
      </c>
      <c r="J20" s="37" t="s">
        <v>47</v>
      </c>
      <c r="K20" s="38" t="s">
        <v>48</v>
      </c>
      <c r="L20" s="39"/>
      <c r="M20" s="39"/>
    </row>
    <row r="21" spans="1:13" ht="41.25" customHeight="1" thickTop="1" thickBot="1" x14ac:dyDescent="0.3">
      <c r="A21" s="40"/>
      <c r="B21" s="41"/>
      <c r="C21" s="26">
        <v>9</v>
      </c>
      <c r="D21" s="28" t="s">
        <v>61</v>
      </c>
      <c r="E21" s="45" t="s">
        <v>65</v>
      </c>
      <c r="F21" s="29" t="s">
        <v>44</v>
      </c>
      <c r="G21" s="46" t="s">
        <v>66</v>
      </c>
      <c r="H21" s="28" t="s">
        <v>67</v>
      </c>
      <c r="I21" s="36">
        <f>'[1]RAB  2.1'!I339</f>
        <v>19790000</v>
      </c>
      <c r="J21" s="37" t="s">
        <v>47</v>
      </c>
      <c r="K21" s="38" t="s">
        <v>48</v>
      </c>
      <c r="L21" s="39"/>
      <c r="M21" s="39"/>
    </row>
    <row r="22" spans="1:13" ht="72" customHeight="1" thickTop="1" x14ac:dyDescent="0.25">
      <c r="A22" s="34"/>
      <c r="B22" s="35"/>
      <c r="C22" s="26">
        <v>10</v>
      </c>
      <c r="D22" s="42" t="s">
        <v>61</v>
      </c>
      <c r="E22" s="29" t="s">
        <v>68</v>
      </c>
      <c r="F22" s="29"/>
      <c r="G22" s="29"/>
      <c r="H22" s="29"/>
      <c r="I22" s="36"/>
      <c r="J22" s="37"/>
      <c r="K22" s="38"/>
      <c r="L22" s="39"/>
      <c r="M22" s="39"/>
    </row>
    <row r="23" spans="1:13" ht="72" customHeight="1" x14ac:dyDescent="0.25">
      <c r="A23" s="34"/>
      <c r="B23" s="35"/>
      <c r="C23" s="47"/>
      <c r="D23" s="42"/>
      <c r="E23" s="48" t="s">
        <v>69</v>
      </c>
      <c r="F23" s="29" t="s">
        <v>44</v>
      </c>
      <c r="G23" s="46" t="s">
        <v>66</v>
      </c>
      <c r="H23" s="29" t="s">
        <v>70</v>
      </c>
      <c r="I23" s="36">
        <v>110000000</v>
      </c>
      <c r="J23" s="37" t="s">
        <v>47</v>
      </c>
      <c r="K23" s="38" t="s">
        <v>48</v>
      </c>
      <c r="L23" s="39"/>
      <c r="M23" s="39"/>
    </row>
    <row r="24" spans="1:13" ht="72" customHeight="1" x14ac:dyDescent="0.25">
      <c r="A24" s="34"/>
      <c r="B24" s="35"/>
      <c r="C24" s="47"/>
      <c r="D24" s="42"/>
      <c r="E24" s="48" t="s">
        <v>71</v>
      </c>
      <c r="F24" s="29" t="s">
        <v>44</v>
      </c>
      <c r="G24" s="46" t="s">
        <v>66</v>
      </c>
      <c r="H24" s="29" t="s">
        <v>72</v>
      </c>
      <c r="I24" s="36">
        <v>70000000</v>
      </c>
      <c r="J24" s="37" t="s">
        <v>47</v>
      </c>
      <c r="K24" s="38" t="s">
        <v>48</v>
      </c>
      <c r="L24" s="39"/>
      <c r="M24" s="39"/>
    </row>
    <row r="25" spans="1:13" ht="72" customHeight="1" x14ac:dyDescent="0.25">
      <c r="A25" s="34"/>
      <c r="B25" s="35"/>
      <c r="C25" s="47"/>
      <c r="D25" s="42"/>
      <c r="E25" s="48" t="s">
        <v>73</v>
      </c>
      <c r="F25" s="29" t="s">
        <v>44</v>
      </c>
      <c r="G25" s="46" t="s">
        <v>66</v>
      </c>
      <c r="H25" s="29" t="s">
        <v>74</v>
      </c>
      <c r="I25" s="36">
        <v>20000000</v>
      </c>
      <c r="J25" s="37" t="s">
        <v>47</v>
      </c>
      <c r="K25" s="38" t="s">
        <v>48</v>
      </c>
      <c r="L25" s="39"/>
      <c r="M25" s="39"/>
    </row>
    <row r="26" spans="1:13" ht="108.75" customHeight="1" x14ac:dyDescent="0.25">
      <c r="A26" s="34"/>
      <c r="B26" s="35"/>
      <c r="C26" s="47"/>
      <c r="D26" s="42"/>
      <c r="E26" s="48" t="s">
        <v>75</v>
      </c>
      <c r="F26" s="29" t="s">
        <v>44</v>
      </c>
      <c r="G26" s="46" t="s">
        <v>66</v>
      </c>
      <c r="H26" s="29" t="s">
        <v>76</v>
      </c>
      <c r="I26" s="36">
        <v>700000000</v>
      </c>
      <c r="J26" s="37" t="s">
        <v>47</v>
      </c>
      <c r="K26" s="38" t="s">
        <v>48</v>
      </c>
      <c r="L26" s="39"/>
      <c r="M26" s="39"/>
    </row>
    <row r="27" spans="1:13" ht="29.25" thickBot="1" x14ac:dyDescent="0.3">
      <c r="A27" s="34"/>
      <c r="B27" s="35"/>
      <c r="C27" s="41">
        <v>11</v>
      </c>
      <c r="D27" s="42" t="s">
        <v>61</v>
      </c>
      <c r="E27" s="48" t="s">
        <v>77</v>
      </c>
      <c r="F27" s="29" t="s">
        <v>44</v>
      </c>
      <c r="G27" s="29" t="s">
        <v>45</v>
      </c>
      <c r="H27" s="29" t="s">
        <v>78</v>
      </c>
      <c r="I27" s="36">
        <f>'[1]RAB  2.1'!I407</f>
        <v>20350000</v>
      </c>
      <c r="J27" s="37" t="s">
        <v>47</v>
      </c>
      <c r="K27" s="38" t="s">
        <v>48</v>
      </c>
      <c r="L27" s="39"/>
      <c r="M27" s="39"/>
    </row>
    <row r="28" spans="1:13" ht="57.75" thickTop="1" x14ac:dyDescent="0.25">
      <c r="A28" s="34"/>
      <c r="B28" s="35"/>
      <c r="C28" s="26">
        <v>12</v>
      </c>
      <c r="D28" s="29" t="s">
        <v>79</v>
      </c>
      <c r="E28" s="48" t="s">
        <v>80</v>
      </c>
      <c r="F28" s="29" t="s">
        <v>44</v>
      </c>
      <c r="G28" s="29" t="s">
        <v>45</v>
      </c>
      <c r="H28" s="29" t="s">
        <v>81</v>
      </c>
      <c r="I28" s="36">
        <f>'[1]RAB  2.1'!I433:J433</f>
        <v>1650000</v>
      </c>
      <c r="J28" s="37" t="s">
        <v>47</v>
      </c>
      <c r="K28" s="38" t="s">
        <v>48</v>
      </c>
      <c r="L28" s="39"/>
      <c r="M28" s="39"/>
    </row>
    <row r="29" spans="1:13" ht="83.25" customHeight="1" thickBot="1" x14ac:dyDescent="0.3">
      <c r="A29" s="34"/>
      <c r="B29" s="35"/>
      <c r="C29" s="41">
        <v>13</v>
      </c>
      <c r="D29" s="29" t="s">
        <v>79</v>
      </c>
      <c r="E29" s="48" t="s">
        <v>82</v>
      </c>
      <c r="F29" s="29" t="s">
        <v>44</v>
      </c>
      <c r="G29" s="29" t="s">
        <v>45</v>
      </c>
      <c r="H29" s="29" t="s">
        <v>83</v>
      </c>
      <c r="I29" s="36">
        <f>'[1]RAB  2.1'!I467</f>
        <v>36310000</v>
      </c>
      <c r="J29" s="37" t="s">
        <v>47</v>
      </c>
      <c r="K29" s="38" t="s">
        <v>48</v>
      </c>
      <c r="L29" s="39"/>
      <c r="M29" s="39"/>
    </row>
    <row r="30" spans="1:13" ht="57.75" thickTop="1" x14ac:dyDescent="0.25">
      <c r="A30" s="34"/>
      <c r="B30" s="35"/>
      <c r="C30" s="26">
        <v>14</v>
      </c>
      <c r="D30" s="29" t="s">
        <v>79</v>
      </c>
      <c r="E30" s="29" t="s">
        <v>84</v>
      </c>
      <c r="F30" s="29" t="s">
        <v>44</v>
      </c>
      <c r="G30" s="29" t="s">
        <v>45</v>
      </c>
      <c r="H30" s="29" t="s">
        <v>85</v>
      </c>
      <c r="I30" s="36">
        <f>'[1]RAB  2.1'!I495:J495</f>
        <v>3850000</v>
      </c>
      <c r="J30" s="37" t="s">
        <v>47</v>
      </c>
      <c r="K30" s="38" t="s">
        <v>48</v>
      </c>
      <c r="L30" s="39"/>
      <c r="M30" s="39"/>
    </row>
    <row r="31" spans="1:13" ht="57.75" thickBot="1" x14ac:dyDescent="0.3">
      <c r="A31" s="34"/>
      <c r="B31" s="35"/>
      <c r="C31" s="41">
        <v>15</v>
      </c>
      <c r="D31" s="29" t="s">
        <v>79</v>
      </c>
      <c r="E31" s="29" t="s">
        <v>86</v>
      </c>
      <c r="F31" s="29" t="s">
        <v>44</v>
      </c>
      <c r="G31" s="29" t="s">
        <v>45</v>
      </c>
      <c r="H31" s="29" t="s">
        <v>87</v>
      </c>
      <c r="I31" s="36">
        <f>'[1]RAB  2.1'!I522:J522</f>
        <v>10500000</v>
      </c>
      <c r="J31" s="37" t="s">
        <v>47</v>
      </c>
      <c r="K31" s="38" t="s">
        <v>48</v>
      </c>
      <c r="L31" s="39"/>
      <c r="M31" s="39"/>
    </row>
    <row r="32" spans="1:13" ht="96.75" customHeight="1" thickTop="1" x14ac:dyDescent="0.25">
      <c r="A32" s="34"/>
      <c r="B32" s="35"/>
      <c r="C32" s="26">
        <v>16</v>
      </c>
      <c r="D32" s="29" t="s">
        <v>88</v>
      </c>
      <c r="E32" s="29" t="s">
        <v>89</v>
      </c>
      <c r="F32" s="29" t="s">
        <v>44</v>
      </c>
      <c r="G32" s="29" t="s">
        <v>45</v>
      </c>
      <c r="H32" s="29" t="s">
        <v>90</v>
      </c>
      <c r="I32" s="36">
        <f>'[1]RAB  2.1'!I577:J577</f>
        <v>20000000</v>
      </c>
      <c r="J32" s="37" t="s">
        <v>47</v>
      </c>
      <c r="K32" s="38" t="s">
        <v>48</v>
      </c>
      <c r="L32" s="39"/>
      <c r="M32" s="39"/>
    </row>
    <row r="33" spans="1:13" ht="72" thickBot="1" x14ac:dyDescent="0.3">
      <c r="A33" s="34"/>
      <c r="B33" s="35"/>
      <c r="C33" s="41">
        <v>17</v>
      </c>
      <c r="D33" s="29" t="s">
        <v>88</v>
      </c>
      <c r="E33" s="29" t="s">
        <v>91</v>
      </c>
      <c r="F33" s="29" t="s">
        <v>44</v>
      </c>
      <c r="G33" s="29" t="s">
        <v>45</v>
      </c>
      <c r="H33" s="29" t="s">
        <v>92</v>
      </c>
      <c r="I33" s="36">
        <f>'[1]RAB  2.1'!I604:J604</f>
        <v>10000000</v>
      </c>
      <c r="J33" s="37" t="s">
        <v>47</v>
      </c>
      <c r="K33" s="38" t="s">
        <v>48</v>
      </c>
      <c r="L33" s="39"/>
      <c r="M33" s="39"/>
    </row>
    <row r="34" spans="1:13" ht="72" thickTop="1" x14ac:dyDescent="0.25">
      <c r="A34" s="34"/>
      <c r="B34" s="35"/>
      <c r="C34" s="26">
        <v>18</v>
      </c>
      <c r="D34" s="29" t="s">
        <v>88</v>
      </c>
      <c r="E34" s="29" t="s">
        <v>93</v>
      </c>
      <c r="F34" s="29" t="s">
        <v>44</v>
      </c>
      <c r="G34" s="29" t="s">
        <v>94</v>
      </c>
      <c r="H34" s="29" t="s">
        <v>95</v>
      </c>
      <c r="I34" s="36">
        <f>'[1]RAB  2.1'!I637:J637</f>
        <v>14475000</v>
      </c>
      <c r="J34" s="37" t="s">
        <v>47</v>
      </c>
      <c r="K34" s="38" t="s">
        <v>48</v>
      </c>
      <c r="L34" s="39"/>
      <c r="M34" s="39"/>
    </row>
    <row r="35" spans="1:13" ht="72" thickBot="1" x14ac:dyDescent="0.3">
      <c r="A35" s="34"/>
      <c r="B35" s="35"/>
      <c r="C35" s="41">
        <v>19</v>
      </c>
      <c r="D35" s="29" t="s">
        <v>88</v>
      </c>
      <c r="E35" s="29" t="s">
        <v>96</v>
      </c>
      <c r="F35" s="29" t="s">
        <v>44</v>
      </c>
      <c r="G35" s="29" t="s">
        <v>94</v>
      </c>
      <c r="H35" s="29" t="s">
        <v>97</v>
      </c>
      <c r="I35" s="36">
        <f>'[1]RAB  2.1'!I665:J665</f>
        <v>2850000</v>
      </c>
      <c r="J35" s="37" t="s">
        <v>47</v>
      </c>
      <c r="K35" s="38"/>
      <c r="L35" s="39"/>
      <c r="M35" s="38" t="s">
        <v>48</v>
      </c>
    </row>
    <row r="36" spans="1:13" ht="72" thickTop="1" x14ac:dyDescent="0.25">
      <c r="A36" s="40"/>
      <c r="B36" s="41"/>
      <c r="C36" s="26">
        <v>20</v>
      </c>
      <c r="D36" s="29" t="s">
        <v>88</v>
      </c>
      <c r="E36" s="29" t="s">
        <v>98</v>
      </c>
      <c r="F36" s="29" t="s">
        <v>44</v>
      </c>
      <c r="G36" s="29" t="s">
        <v>45</v>
      </c>
      <c r="H36" s="29" t="s">
        <v>99</v>
      </c>
      <c r="I36" s="36">
        <f>'[1]RAB  2.1'!I694:J694</f>
        <v>1175000</v>
      </c>
      <c r="J36" s="37" t="s">
        <v>47</v>
      </c>
      <c r="K36" s="38" t="s">
        <v>48</v>
      </c>
      <c r="L36" s="39"/>
      <c r="M36" s="39"/>
    </row>
    <row r="37" spans="1:13" ht="72" thickBot="1" x14ac:dyDescent="0.3">
      <c r="A37" s="40"/>
      <c r="B37" s="41"/>
      <c r="C37" s="41">
        <v>21</v>
      </c>
      <c r="D37" s="29" t="s">
        <v>88</v>
      </c>
      <c r="E37" s="29" t="s">
        <v>100</v>
      </c>
      <c r="F37" s="29" t="s">
        <v>44</v>
      </c>
      <c r="G37" s="29" t="s">
        <v>45</v>
      </c>
      <c r="H37" s="29" t="s">
        <v>101</v>
      </c>
      <c r="I37" s="36">
        <f>'[1]RAB  2.1'!I720:J720</f>
        <v>2680000</v>
      </c>
      <c r="J37" s="37" t="s">
        <v>47</v>
      </c>
      <c r="K37" s="38" t="s">
        <v>48</v>
      </c>
      <c r="L37" s="39"/>
      <c r="M37" s="39"/>
    </row>
    <row r="38" spans="1:13" ht="94.5" customHeight="1" thickTop="1" x14ac:dyDescent="0.25">
      <c r="A38" s="40"/>
      <c r="B38" s="41"/>
      <c r="C38" s="26">
        <v>22</v>
      </c>
      <c r="D38" s="29" t="s">
        <v>88</v>
      </c>
      <c r="E38" s="29" t="s">
        <v>102</v>
      </c>
      <c r="F38" s="29" t="s">
        <v>44</v>
      </c>
      <c r="G38" s="29" t="s">
        <v>45</v>
      </c>
      <c r="H38" s="29" t="s">
        <v>103</v>
      </c>
      <c r="I38" s="36">
        <f>'[1]RAB  2.1'!I744:J744</f>
        <v>2500000</v>
      </c>
      <c r="J38" s="37" t="s">
        <v>47</v>
      </c>
      <c r="K38" s="38" t="s">
        <v>48</v>
      </c>
      <c r="L38" s="39"/>
      <c r="M38" s="39"/>
    </row>
    <row r="39" spans="1:13" ht="72.75" customHeight="1" thickBot="1" x14ac:dyDescent="0.3">
      <c r="A39" s="40"/>
      <c r="B39" s="41"/>
      <c r="C39" s="41">
        <v>23</v>
      </c>
      <c r="D39" s="29" t="s">
        <v>88</v>
      </c>
      <c r="E39" s="29" t="s">
        <v>104</v>
      </c>
      <c r="F39" s="29" t="s">
        <v>44</v>
      </c>
      <c r="G39" s="29" t="s">
        <v>45</v>
      </c>
      <c r="H39" s="29" t="s">
        <v>105</v>
      </c>
      <c r="I39" s="36">
        <f>'[1]RAB  2.1'!I786</f>
        <v>18000000</v>
      </c>
      <c r="J39" s="37" t="s">
        <v>47</v>
      </c>
      <c r="K39" s="38" t="s">
        <v>48</v>
      </c>
      <c r="L39" s="39"/>
      <c r="M39" s="39"/>
    </row>
    <row r="40" spans="1:13" ht="65.25" customHeight="1" thickTop="1" x14ac:dyDescent="0.25">
      <c r="A40" s="40"/>
      <c r="B40" s="41"/>
      <c r="C40" s="26">
        <v>24</v>
      </c>
      <c r="D40" s="29" t="s">
        <v>88</v>
      </c>
      <c r="E40" s="29" t="s">
        <v>106</v>
      </c>
      <c r="F40" s="29" t="s">
        <v>44</v>
      </c>
      <c r="G40" s="29" t="s">
        <v>45</v>
      </c>
      <c r="H40" s="29" t="s">
        <v>107</v>
      </c>
      <c r="I40" s="36">
        <f>'[1]RAB  2.1'!I828</f>
        <v>13175000</v>
      </c>
      <c r="J40" s="37" t="s">
        <v>47</v>
      </c>
      <c r="K40" s="38" t="s">
        <v>48</v>
      </c>
      <c r="L40" s="39"/>
      <c r="M40" s="39"/>
    </row>
    <row r="41" spans="1:13" ht="80.25" customHeight="1" thickBot="1" x14ac:dyDescent="0.3">
      <c r="A41" s="40"/>
      <c r="B41" s="41"/>
      <c r="C41" s="41">
        <v>25</v>
      </c>
      <c r="D41" s="29" t="s">
        <v>88</v>
      </c>
      <c r="E41" s="48" t="s">
        <v>108</v>
      </c>
      <c r="F41" s="29" t="s">
        <v>44</v>
      </c>
      <c r="G41" s="29" t="s">
        <v>45</v>
      </c>
      <c r="H41" s="29" t="s">
        <v>109</v>
      </c>
      <c r="I41" s="36">
        <v>100000000</v>
      </c>
      <c r="J41" s="37" t="s">
        <v>47</v>
      </c>
      <c r="K41" s="38" t="s">
        <v>48</v>
      </c>
      <c r="L41" s="39"/>
      <c r="M41" s="39"/>
    </row>
    <row r="42" spans="1:13" ht="47.25" customHeight="1" thickTop="1" x14ac:dyDescent="0.25">
      <c r="A42" s="40"/>
      <c r="B42" s="41"/>
      <c r="C42" s="26">
        <v>26</v>
      </c>
      <c r="D42" s="49" t="s">
        <v>110</v>
      </c>
      <c r="E42" s="50" t="s">
        <v>111</v>
      </c>
      <c r="F42" s="28"/>
      <c r="G42" s="28"/>
      <c r="H42" s="28" t="s">
        <v>112</v>
      </c>
      <c r="I42" s="36">
        <f>'[1]RAB  2.1'!I903</f>
        <v>10000000</v>
      </c>
      <c r="J42" s="37" t="s">
        <v>47</v>
      </c>
      <c r="K42" s="38" t="s">
        <v>48</v>
      </c>
      <c r="L42" s="39"/>
      <c r="M42" s="39"/>
    </row>
    <row r="43" spans="1:13" ht="36" customHeight="1" x14ac:dyDescent="0.25">
      <c r="A43" s="51" t="s">
        <v>113</v>
      </c>
      <c r="B43" s="51"/>
      <c r="C43" s="51"/>
      <c r="D43" s="51"/>
      <c r="E43" s="51"/>
      <c r="F43" s="51"/>
      <c r="G43" s="51"/>
      <c r="H43" s="51"/>
      <c r="I43" s="52">
        <f>I13+I14+I15+I16+I17+I18+I19+I20+I21+I23+I24+I25+I26+I27+I28+I29+I30+I31+I32+I33+I34+I35+I36+I37+I38+I39+I40+I41+I42</f>
        <v>1890839000</v>
      </c>
      <c r="J43" s="53"/>
      <c r="K43" s="54"/>
      <c r="L43" s="55"/>
      <c r="M43" s="56"/>
    </row>
    <row r="44" spans="1:13" ht="28.5" x14ac:dyDescent="0.25">
      <c r="A44" s="40">
        <v>2</v>
      </c>
      <c r="B44" s="35" t="s">
        <v>114</v>
      </c>
      <c r="C44" s="57">
        <v>1</v>
      </c>
      <c r="D44" s="49" t="s">
        <v>115</v>
      </c>
      <c r="E44" s="42" t="s">
        <v>116</v>
      </c>
      <c r="F44" s="28"/>
      <c r="G44" s="28"/>
      <c r="H44" s="28" t="s">
        <v>117</v>
      </c>
      <c r="I44" s="58">
        <f>[1]Sheet1!M14</f>
        <v>32305000</v>
      </c>
      <c r="J44" s="37" t="s">
        <v>47</v>
      </c>
      <c r="K44" s="38" t="s">
        <v>48</v>
      </c>
      <c r="L44" s="59"/>
      <c r="M44" s="59"/>
    </row>
    <row r="45" spans="1:13" ht="28.5" x14ac:dyDescent="0.25">
      <c r="A45" s="40"/>
      <c r="B45" s="35"/>
      <c r="C45" s="41">
        <v>2</v>
      </c>
      <c r="D45" s="49" t="s">
        <v>115</v>
      </c>
      <c r="E45" s="60" t="s">
        <v>118</v>
      </c>
      <c r="F45" s="60" t="s">
        <v>44</v>
      </c>
      <c r="G45" s="60" t="s">
        <v>45</v>
      </c>
      <c r="H45" s="60" t="s">
        <v>119</v>
      </c>
      <c r="I45" s="61">
        <f>[1]Sheet1!M52</f>
        <v>18000000</v>
      </c>
      <c r="J45" s="37" t="s">
        <v>47</v>
      </c>
      <c r="K45" s="38" t="s">
        <v>48</v>
      </c>
      <c r="L45" s="62"/>
      <c r="M45" s="62"/>
    </row>
    <row r="46" spans="1:13" ht="28.5" x14ac:dyDescent="0.25">
      <c r="A46" s="40"/>
      <c r="B46" s="35"/>
      <c r="C46" s="57">
        <v>3</v>
      </c>
      <c r="D46" s="49" t="s">
        <v>115</v>
      </c>
      <c r="E46" s="60" t="s">
        <v>120</v>
      </c>
      <c r="F46" s="60" t="s">
        <v>44</v>
      </c>
      <c r="G46" s="60" t="s">
        <v>45</v>
      </c>
      <c r="H46" s="60" t="s">
        <v>121</v>
      </c>
      <c r="I46" s="61">
        <f>[1]Sheet1!M106</f>
        <v>25104000</v>
      </c>
      <c r="J46" s="37" t="s">
        <v>47</v>
      </c>
      <c r="K46" s="38" t="s">
        <v>48</v>
      </c>
      <c r="L46" s="62"/>
      <c r="M46" s="62"/>
    </row>
    <row r="47" spans="1:13" ht="81" customHeight="1" x14ac:dyDescent="0.25">
      <c r="A47" s="40"/>
      <c r="B47" s="35"/>
      <c r="C47" s="41">
        <v>4</v>
      </c>
      <c r="D47" s="49" t="s">
        <v>122</v>
      </c>
      <c r="E47" s="28" t="s">
        <v>123</v>
      </c>
      <c r="F47" s="60" t="s">
        <v>44</v>
      </c>
      <c r="G47" s="60" t="s">
        <v>45</v>
      </c>
      <c r="H47" s="42" t="s">
        <v>124</v>
      </c>
      <c r="I47" s="61">
        <v>250000000</v>
      </c>
      <c r="J47" s="37" t="s">
        <v>47</v>
      </c>
      <c r="K47" s="38" t="s">
        <v>48</v>
      </c>
      <c r="L47" s="62"/>
      <c r="M47" s="62"/>
    </row>
    <row r="48" spans="1:13" ht="28.5" x14ac:dyDescent="0.25">
      <c r="A48" s="40"/>
      <c r="B48" s="35"/>
      <c r="C48" s="57">
        <v>5</v>
      </c>
      <c r="D48" s="49" t="s">
        <v>122</v>
      </c>
      <c r="E48" s="60" t="s">
        <v>125</v>
      </c>
      <c r="F48" s="60" t="s">
        <v>44</v>
      </c>
      <c r="G48" s="60" t="s">
        <v>45</v>
      </c>
      <c r="H48" s="60"/>
      <c r="I48" s="61"/>
      <c r="J48" s="37"/>
      <c r="K48" s="38"/>
      <c r="L48" s="62"/>
      <c r="M48" s="62"/>
    </row>
    <row r="49" spans="1:13" ht="72.75" customHeight="1" x14ac:dyDescent="0.25">
      <c r="A49" s="40"/>
      <c r="B49" s="35"/>
      <c r="C49" s="57"/>
      <c r="D49" s="49"/>
      <c r="E49" s="60" t="s">
        <v>126</v>
      </c>
      <c r="F49" s="60" t="s">
        <v>44</v>
      </c>
      <c r="G49" s="60"/>
      <c r="H49" s="60" t="s">
        <v>127</v>
      </c>
      <c r="I49" s="61">
        <f>[1]Sheet1!M178</f>
        <v>39139000</v>
      </c>
      <c r="J49" s="37"/>
      <c r="K49" s="38"/>
      <c r="L49" s="62"/>
      <c r="M49" s="62"/>
    </row>
    <row r="50" spans="1:13" ht="70.5" customHeight="1" x14ac:dyDescent="0.25">
      <c r="A50" s="40"/>
      <c r="B50" s="35"/>
      <c r="C50" s="57"/>
      <c r="D50" s="49"/>
      <c r="E50" s="60" t="s">
        <v>128</v>
      </c>
      <c r="F50" s="60" t="s">
        <v>44</v>
      </c>
      <c r="G50" s="60"/>
      <c r="H50" s="60" t="s">
        <v>129</v>
      </c>
      <c r="I50" s="61">
        <v>19740000</v>
      </c>
      <c r="J50" s="37"/>
      <c r="K50" s="38"/>
      <c r="L50" s="62"/>
      <c r="M50" s="62"/>
    </row>
    <row r="51" spans="1:13" ht="40.5" customHeight="1" x14ac:dyDescent="0.25">
      <c r="A51" s="40"/>
      <c r="B51" s="35"/>
      <c r="C51" s="57"/>
      <c r="D51" s="49"/>
      <c r="E51" s="60" t="s">
        <v>130</v>
      </c>
      <c r="F51" s="60" t="s">
        <v>44</v>
      </c>
      <c r="G51" s="60"/>
      <c r="H51" s="60" t="s">
        <v>131</v>
      </c>
      <c r="I51" s="61">
        <v>13500000</v>
      </c>
      <c r="J51" s="37"/>
      <c r="K51" s="38"/>
      <c r="L51" s="62"/>
      <c r="M51" s="62"/>
    </row>
    <row r="52" spans="1:13" ht="15" x14ac:dyDescent="0.25">
      <c r="A52" s="40"/>
      <c r="B52" s="35"/>
      <c r="C52" s="57"/>
      <c r="D52" s="49"/>
      <c r="E52" s="60"/>
      <c r="F52" s="60"/>
      <c r="G52" s="60"/>
      <c r="H52" s="60"/>
      <c r="I52" s="61"/>
      <c r="J52" s="37"/>
      <c r="K52" s="38"/>
      <c r="L52" s="62"/>
      <c r="M52" s="62"/>
    </row>
    <row r="53" spans="1:13" ht="28.5" x14ac:dyDescent="0.25">
      <c r="A53" s="63"/>
      <c r="B53" s="41"/>
      <c r="C53" s="41">
        <v>6</v>
      </c>
      <c r="D53" s="49" t="s">
        <v>122</v>
      </c>
      <c r="E53" s="64" t="s">
        <v>132</v>
      </c>
      <c r="F53" s="60" t="s">
        <v>44</v>
      </c>
      <c r="G53" s="60" t="s">
        <v>45</v>
      </c>
      <c r="H53" s="60" t="s">
        <v>133</v>
      </c>
      <c r="I53" s="61">
        <v>18037500</v>
      </c>
      <c r="J53" s="37" t="s">
        <v>47</v>
      </c>
      <c r="K53" s="38" t="s">
        <v>48</v>
      </c>
      <c r="L53" s="62"/>
      <c r="M53" s="38"/>
    </row>
    <row r="54" spans="1:13" ht="28.5" x14ac:dyDescent="0.25">
      <c r="A54" s="63"/>
      <c r="B54" s="41"/>
      <c r="C54" s="57">
        <v>7</v>
      </c>
      <c r="D54" s="49" t="s">
        <v>122</v>
      </c>
      <c r="E54" s="64" t="s">
        <v>134</v>
      </c>
      <c r="F54" s="60" t="s">
        <v>44</v>
      </c>
      <c r="G54" s="60" t="s">
        <v>45</v>
      </c>
      <c r="H54" s="60" t="s">
        <v>135</v>
      </c>
      <c r="I54" s="61">
        <v>18037500</v>
      </c>
      <c r="J54" s="37" t="s">
        <v>47</v>
      </c>
      <c r="K54" s="38" t="s">
        <v>48</v>
      </c>
      <c r="L54" s="62"/>
      <c r="M54" s="38"/>
    </row>
    <row r="55" spans="1:13" ht="28.5" x14ac:dyDescent="0.25">
      <c r="A55" s="40"/>
      <c r="B55" s="35" t="s">
        <v>136</v>
      </c>
      <c r="C55" s="41">
        <v>8</v>
      </c>
      <c r="D55" s="49" t="s">
        <v>122</v>
      </c>
      <c r="E55" s="64" t="s">
        <v>137</v>
      </c>
      <c r="F55" s="60" t="s">
        <v>44</v>
      </c>
      <c r="G55" s="60" t="s">
        <v>45</v>
      </c>
      <c r="H55" s="60" t="s">
        <v>138</v>
      </c>
      <c r="I55" s="61">
        <v>18037500</v>
      </c>
      <c r="J55" s="37" t="s">
        <v>47</v>
      </c>
      <c r="K55" s="38" t="s">
        <v>48</v>
      </c>
      <c r="L55" s="62"/>
      <c r="M55" s="38"/>
    </row>
    <row r="56" spans="1:13" ht="28.5" x14ac:dyDescent="0.25">
      <c r="A56" s="40"/>
      <c r="B56" s="35" t="s">
        <v>136</v>
      </c>
      <c r="C56" s="57">
        <v>9</v>
      </c>
      <c r="D56" s="49" t="s">
        <v>122</v>
      </c>
      <c r="E56" s="64" t="s">
        <v>139</v>
      </c>
      <c r="F56" s="60" t="s">
        <v>44</v>
      </c>
      <c r="G56" s="60" t="s">
        <v>45</v>
      </c>
      <c r="H56" s="60" t="s">
        <v>139</v>
      </c>
      <c r="I56" s="61">
        <v>13037500</v>
      </c>
      <c r="J56" s="37" t="s">
        <v>47</v>
      </c>
      <c r="K56" s="38" t="s">
        <v>48</v>
      </c>
      <c r="L56" s="62"/>
      <c r="M56" s="38"/>
    </row>
    <row r="57" spans="1:13" ht="28.5" x14ac:dyDescent="0.25">
      <c r="A57" s="40"/>
      <c r="B57" s="35" t="s">
        <v>136</v>
      </c>
      <c r="C57" s="41">
        <v>10</v>
      </c>
      <c r="D57" s="49" t="s">
        <v>122</v>
      </c>
      <c r="E57" s="60" t="s">
        <v>140</v>
      </c>
      <c r="F57" s="60" t="s">
        <v>44</v>
      </c>
      <c r="G57" s="60" t="s">
        <v>45</v>
      </c>
      <c r="H57" s="60" t="s">
        <v>141</v>
      </c>
      <c r="I57" s="61">
        <v>6790000</v>
      </c>
      <c r="J57" s="37" t="s">
        <v>47</v>
      </c>
      <c r="K57" s="38"/>
      <c r="L57" s="62"/>
      <c r="M57" s="38"/>
    </row>
    <row r="58" spans="1:13" ht="40.5" customHeight="1" x14ac:dyDescent="0.25">
      <c r="A58" s="40"/>
      <c r="B58" s="35"/>
      <c r="C58" s="57">
        <v>11</v>
      </c>
      <c r="D58" s="49" t="s">
        <v>122</v>
      </c>
      <c r="E58" s="60" t="s">
        <v>142</v>
      </c>
      <c r="F58" s="60" t="s">
        <v>44</v>
      </c>
      <c r="G58" s="60"/>
      <c r="H58" s="60" t="s">
        <v>143</v>
      </c>
      <c r="I58" s="61">
        <v>20749000</v>
      </c>
      <c r="J58" s="37"/>
      <c r="K58" s="38"/>
      <c r="L58" s="62"/>
      <c r="M58" s="38"/>
    </row>
    <row r="59" spans="1:13" ht="42.75" x14ac:dyDescent="0.25">
      <c r="A59" s="40"/>
      <c r="B59" s="35" t="s">
        <v>136</v>
      </c>
      <c r="C59" s="41">
        <v>12</v>
      </c>
      <c r="D59" s="65" t="s">
        <v>144</v>
      </c>
      <c r="E59" s="60" t="s">
        <v>145</v>
      </c>
      <c r="F59" s="60"/>
      <c r="G59" s="60"/>
      <c r="H59" s="60"/>
      <c r="I59" s="61"/>
      <c r="J59" s="37"/>
      <c r="K59" s="38" t="s">
        <v>48</v>
      </c>
      <c r="L59" s="62"/>
      <c r="M59" s="38"/>
    </row>
    <row r="60" spans="1:13" ht="42.75" x14ac:dyDescent="0.25">
      <c r="A60" s="40"/>
      <c r="B60" s="35" t="s">
        <v>136</v>
      </c>
      <c r="C60" s="41"/>
      <c r="D60" s="65"/>
      <c r="E60" s="60" t="s">
        <v>146</v>
      </c>
      <c r="F60" s="60" t="s">
        <v>44</v>
      </c>
      <c r="G60" s="60" t="s">
        <v>45</v>
      </c>
      <c r="H60" s="60" t="s">
        <v>147</v>
      </c>
      <c r="I60" s="61">
        <f>[1]Sheet1!M491</f>
        <v>294818530.5</v>
      </c>
      <c r="J60" s="37" t="s">
        <v>47</v>
      </c>
      <c r="K60" s="38" t="s">
        <v>48</v>
      </c>
      <c r="L60" s="62"/>
      <c r="M60" s="38"/>
    </row>
    <row r="61" spans="1:13" ht="42.75" x14ac:dyDescent="0.25">
      <c r="A61" s="40"/>
      <c r="B61" s="35"/>
      <c r="C61" s="57"/>
      <c r="D61" s="65"/>
      <c r="E61" s="60" t="s">
        <v>148</v>
      </c>
      <c r="F61" s="60" t="s">
        <v>44</v>
      </c>
      <c r="G61" s="60" t="s">
        <v>45</v>
      </c>
      <c r="H61" s="60" t="s">
        <v>147</v>
      </c>
      <c r="I61" s="61">
        <f>[1]Sheet1!M547</f>
        <v>380318628</v>
      </c>
      <c r="J61" s="37" t="s">
        <v>47</v>
      </c>
      <c r="K61" s="38" t="s">
        <v>48</v>
      </c>
      <c r="L61" s="62"/>
      <c r="M61" s="38"/>
    </row>
    <row r="62" spans="1:13" ht="42.75" x14ac:dyDescent="0.25">
      <c r="A62" s="40"/>
      <c r="B62" s="35"/>
      <c r="C62" s="41"/>
      <c r="D62" s="65"/>
      <c r="E62" s="60" t="s">
        <v>149</v>
      </c>
      <c r="F62" s="60" t="s">
        <v>44</v>
      </c>
      <c r="G62" s="60" t="s">
        <v>45</v>
      </c>
      <c r="H62" s="60" t="s">
        <v>147</v>
      </c>
      <c r="I62" s="61">
        <f>[1]Sheet1!M602</f>
        <v>174866645.75999999</v>
      </c>
      <c r="J62" s="37" t="s">
        <v>47</v>
      </c>
      <c r="K62" s="38" t="s">
        <v>48</v>
      </c>
      <c r="L62" s="62"/>
      <c r="M62" s="38"/>
    </row>
    <row r="63" spans="1:13" ht="42.75" x14ac:dyDescent="0.25">
      <c r="A63" s="40"/>
      <c r="B63" s="35"/>
      <c r="C63" s="41"/>
      <c r="D63" s="65"/>
      <c r="E63" s="66" t="s">
        <v>150</v>
      </c>
      <c r="F63" s="60" t="s">
        <v>44</v>
      </c>
      <c r="G63" s="60" t="s">
        <v>45</v>
      </c>
      <c r="H63" s="60" t="s">
        <v>147</v>
      </c>
      <c r="I63" s="61">
        <f>[1]Sheet1!I661</f>
        <v>249557979.465</v>
      </c>
      <c r="J63" s="37" t="s">
        <v>47</v>
      </c>
      <c r="K63" s="38" t="s">
        <v>48</v>
      </c>
      <c r="L63" s="62"/>
      <c r="M63" s="38"/>
    </row>
    <row r="64" spans="1:13" ht="42.75" x14ac:dyDescent="0.25">
      <c r="A64" s="40"/>
      <c r="B64" s="35"/>
      <c r="C64" s="57">
        <v>14</v>
      </c>
      <c r="D64" s="65" t="s">
        <v>151</v>
      </c>
      <c r="E64" s="64" t="s">
        <v>152</v>
      </c>
      <c r="F64" s="60" t="s">
        <v>44</v>
      </c>
      <c r="G64" s="60" t="s">
        <v>44</v>
      </c>
      <c r="H64" s="60" t="s">
        <v>153</v>
      </c>
      <c r="I64" s="61">
        <v>700000000</v>
      </c>
      <c r="J64" s="37" t="s">
        <v>47</v>
      </c>
      <c r="K64" s="38" t="s">
        <v>48</v>
      </c>
      <c r="L64" s="62"/>
      <c r="M64" s="38"/>
    </row>
    <row r="65" spans="1:13" ht="42.75" x14ac:dyDescent="0.25">
      <c r="A65" s="40"/>
      <c r="B65" s="35"/>
      <c r="C65" s="41">
        <v>15</v>
      </c>
      <c r="D65" s="65" t="s">
        <v>151</v>
      </c>
      <c r="E65" s="60" t="s">
        <v>154</v>
      </c>
      <c r="F65" s="60" t="s">
        <v>44</v>
      </c>
      <c r="G65" s="60" t="s">
        <v>45</v>
      </c>
      <c r="H65" s="60" t="s">
        <v>155</v>
      </c>
      <c r="I65" s="61">
        <f>[1]Sheet1!M758</f>
        <v>35440000</v>
      </c>
      <c r="J65" s="37" t="s">
        <v>47</v>
      </c>
      <c r="K65" s="38" t="s">
        <v>48</v>
      </c>
      <c r="L65" s="62"/>
      <c r="M65" s="62"/>
    </row>
    <row r="66" spans="1:13" ht="42.75" x14ac:dyDescent="0.25">
      <c r="A66" s="40"/>
      <c r="B66" s="35"/>
      <c r="C66" s="57">
        <v>16</v>
      </c>
      <c r="D66" s="65" t="s">
        <v>151</v>
      </c>
      <c r="E66" s="60" t="s">
        <v>156</v>
      </c>
      <c r="F66" s="60" t="s">
        <v>44</v>
      </c>
      <c r="G66" s="60" t="s">
        <v>45</v>
      </c>
      <c r="H66" s="60" t="s">
        <v>157</v>
      </c>
      <c r="I66" s="61">
        <v>150790848.30000001</v>
      </c>
      <c r="J66" s="37" t="s">
        <v>47</v>
      </c>
      <c r="K66" s="38" t="s">
        <v>48</v>
      </c>
      <c r="L66" s="62"/>
      <c r="M66" s="62"/>
    </row>
    <row r="67" spans="1:13" ht="37.5" customHeight="1" x14ac:dyDescent="0.2">
      <c r="A67" s="51" t="s">
        <v>158</v>
      </c>
      <c r="B67" s="51"/>
      <c r="C67" s="51"/>
      <c r="D67" s="51"/>
      <c r="E67" s="51"/>
      <c r="F67" s="51"/>
      <c r="G67" s="51"/>
      <c r="H67" s="51"/>
      <c r="I67" s="67">
        <f>SUM(I44:I66)</f>
        <v>2478269632.0250001</v>
      </c>
      <c r="J67" s="68"/>
      <c r="K67" s="69"/>
      <c r="L67" s="70"/>
      <c r="M67" s="71"/>
    </row>
    <row r="68" spans="1:13" ht="57" x14ac:dyDescent="0.2">
      <c r="A68" s="34">
        <v>3</v>
      </c>
      <c r="B68" s="35" t="s">
        <v>159</v>
      </c>
      <c r="C68" s="41">
        <v>1</v>
      </c>
      <c r="D68" s="29" t="s">
        <v>160</v>
      </c>
      <c r="E68" s="29" t="s">
        <v>161</v>
      </c>
      <c r="F68" s="60" t="s">
        <v>44</v>
      </c>
      <c r="G68" s="60" t="s">
        <v>45</v>
      </c>
      <c r="H68" s="60" t="s">
        <v>162</v>
      </c>
      <c r="I68" s="61">
        <f>[1]Sheet2!M58</f>
        <v>32155454.100000001</v>
      </c>
      <c r="J68" s="37" t="s">
        <v>47</v>
      </c>
      <c r="K68" s="38" t="s">
        <v>48</v>
      </c>
      <c r="L68" s="72"/>
      <c r="M68" s="72"/>
    </row>
    <row r="69" spans="1:13" ht="80.25" customHeight="1" x14ac:dyDescent="0.2">
      <c r="A69" s="34"/>
      <c r="B69" s="35"/>
      <c r="C69" s="41">
        <v>2</v>
      </c>
      <c r="D69" s="29" t="s">
        <v>160</v>
      </c>
      <c r="E69" s="29" t="s">
        <v>163</v>
      </c>
      <c r="F69" s="60" t="s">
        <v>44</v>
      </c>
      <c r="G69" s="60" t="s">
        <v>45</v>
      </c>
      <c r="H69" s="60" t="s">
        <v>164</v>
      </c>
      <c r="I69" s="61">
        <f>[1]Sheet2!M110</f>
        <v>25205000</v>
      </c>
      <c r="J69" s="37" t="s">
        <v>47</v>
      </c>
      <c r="K69" s="38" t="s">
        <v>48</v>
      </c>
      <c r="L69" s="72"/>
      <c r="M69" s="72"/>
    </row>
    <row r="70" spans="1:13" ht="99.75" customHeight="1" x14ac:dyDescent="0.2">
      <c r="A70" s="34"/>
      <c r="B70" s="35"/>
      <c r="C70" s="41">
        <v>3</v>
      </c>
      <c r="D70" s="29" t="s">
        <v>160</v>
      </c>
      <c r="E70" s="29" t="s">
        <v>165</v>
      </c>
      <c r="F70" s="60" t="s">
        <v>44</v>
      </c>
      <c r="G70" s="60" t="s">
        <v>45</v>
      </c>
      <c r="H70" s="60" t="s">
        <v>166</v>
      </c>
      <c r="I70" s="61">
        <f>[1]Sheet2!M157</f>
        <v>3785000</v>
      </c>
      <c r="J70" s="37" t="s">
        <v>47</v>
      </c>
      <c r="K70" s="38" t="s">
        <v>48</v>
      </c>
      <c r="L70" s="72"/>
      <c r="M70" s="72"/>
    </row>
    <row r="71" spans="1:13" ht="28.5" x14ac:dyDescent="0.2">
      <c r="A71" s="34"/>
      <c r="B71" s="35"/>
      <c r="C71" s="41">
        <v>4</v>
      </c>
      <c r="D71" s="29" t="s">
        <v>167</v>
      </c>
      <c r="E71" s="29" t="s">
        <v>168</v>
      </c>
      <c r="F71" s="60" t="s">
        <v>44</v>
      </c>
      <c r="G71" s="60" t="s">
        <v>45</v>
      </c>
      <c r="H71" s="60" t="s">
        <v>169</v>
      </c>
      <c r="I71" s="61">
        <f>[1]Sheet2!M236</f>
        <v>19840000</v>
      </c>
      <c r="J71" s="37" t="s">
        <v>47</v>
      </c>
      <c r="K71" s="38" t="s">
        <v>48</v>
      </c>
      <c r="L71" s="72"/>
      <c r="M71" s="72"/>
    </row>
    <row r="72" spans="1:13" ht="28.5" x14ac:dyDescent="0.2">
      <c r="A72" s="34"/>
      <c r="B72" s="35"/>
      <c r="C72" s="41">
        <v>5</v>
      </c>
      <c r="D72" s="29" t="s">
        <v>167</v>
      </c>
      <c r="E72" s="29" t="s">
        <v>170</v>
      </c>
      <c r="F72" s="60" t="s">
        <v>44</v>
      </c>
      <c r="G72" s="60" t="s">
        <v>45</v>
      </c>
      <c r="H72" s="60" t="s">
        <v>171</v>
      </c>
      <c r="I72" s="61">
        <f>[1]Sheet2!M274</f>
        <v>2390000</v>
      </c>
      <c r="J72" s="37" t="s">
        <v>47</v>
      </c>
      <c r="K72" s="38" t="s">
        <v>48</v>
      </c>
      <c r="L72" s="72"/>
      <c r="M72" s="72"/>
    </row>
    <row r="73" spans="1:13" ht="28.5" x14ac:dyDescent="0.2">
      <c r="A73" s="34"/>
      <c r="B73" s="35"/>
      <c r="C73" s="41">
        <v>6</v>
      </c>
      <c r="D73" s="29" t="s">
        <v>167</v>
      </c>
      <c r="E73" s="29" t="s">
        <v>172</v>
      </c>
      <c r="F73" s="60" t="s">
        <v>44</v>
      </c>
      <c r="G73" s="60" t="s">
        <v>45</v>
      </c>
      <c r="H73" s="60" t="s">
        <v>173</v>
      </c>
      <c r="I73" s="61">
        <f>[1]Sheet2!M304</f>
        <v>10000000</v>
      </c>
      <c r="J73" s="37" t="s">
        <v>47</v>
      </c>
      <c r="K73" s="38" t="s">
        <v>48</v>
      </c>
      <c r="L73" s="72"/>
      <c r="M73" s="72"/>
    </row>
    <row r="74" spans="1:13" ht="28.5" x14ac:dyDescent="0.2">
      <c r="A74" s="34"/>
      <c r="B74" s="35"/>
      <c r="C74" s="41">
        <v>7</v>
      </c>
      <c r="D74" s="29" t="s">
        <v>167</v>
      </c>
      <c r="E74" s="29" t="s">
        <v>174</v>
      </c>
      <c r="F74" s="60" t="s">
        <v>44</v>
      </c>
      <c r="G74" s="60" t="s">
        <v>45</v>
      </c>
      <c r="H74" s="60" t="s">
        <v>175</v>
      </c>
      <c r="I74" s="61">
        <f>[1]Sheet2!M338</f>
        <v>5295000</v>
      </c>
      <c r="J74" s="37" t="s">
        <v>47</v>
      </c>
      <c r="K74" s="38" t="s">
        <v>48</v>
      </c>
      <c r="L74" s="72"/>
      <c r="M74" s="72"/>
    </row>
    <row r="75" spans="1:13" ht="28.5" x14ac:dyDescent="0.2">
      <c r="A75" s="34"/>
      <c r="B75" s="35"/>
      <c r="C75" s="41">
        <v>8</v>
      </c>
      <c r="D75" s="29" t="s">
        <v>167</v>
      </c>
      <c r="E75" s="29" t="s">
        <v>176</v>
      </c>
      <c r="F75" s="60" t="s">
        <v>44</v>
      </c>
      <c r="G75" s="60" t="s">
        <v>45</v>
      </c>
      <c r="H75" s="60" t="s">
        <v>177</v>
      </c>
      <c r="I75" s="61">
        <f>[1]Sheet2!M369</f>
        <v>19000000</v>
      </c>
      <c r="J75" s="37" t="s">
        <v>47</v>
      </c>
      <c r="K75" s="38" t="s">
        <v>48</v>
      </c>
      <c r="L75" s="38"/>
      <c r="M75" s="72"/>
    </row>
    <row r="76" spans="1:13" ht="43.5" customHeight="1" x14ac:dyDescent="0.2">
      <c r="A76" s="34"/>
      <c r="B76" s="35"/>
      <c r="C76" s="41"/>
      <c r="D76" s="29" t="s">
        <v>167</v>
      </c>
      <c r="E76" s="29" t="s">
        <v>178</v>
      </c>
      <c r="F76" s="60" t="s">
        <v>44</v>
      </c>
      <c r="G76" s="60" t="s">
        <v>94</v>
      </c>
      <c r="H76" s="60" t="s">
        <v>179</v>
      </c>
      <c r="I76" s="61">
        <v>48910000</v>
      </c>
      <c r="J76" s="37" t="s">
        <v>47</v>
      </c>
      <c r="K76" s="38" t="s">
        <v>48</v>
      </c>
      <c r="L76" s="38"/>
      <c r="M76" s="72"/>
    </row>
    <row r="77" spans="1:13" ht="42.75" x14ac:dyDescent="0.2">
      <c r="A77" s="34"/>
      <c r="B77" s="35"/>
      <c r="C77" s="41">
        <v>9</v>
      </c>
      <c r="D77" s="29" t="s">
        <v>167</v>
      </c>
      <c r="E77" s="29" t="s">
        <v>180</v>
      </c>
      <c r="F77" s="60"/>
      <c r="G77" s="60"/>
      <c r="H77" s="60"/>
      <c r="I77" s="61"/>
      <c r="J77" s="37"/>
      <c r="K77" s="38"/>
      <c r="L77" s="72"/>
      <c r="M77" s="72"/>
    </row>
    <row r="78" spans="1:13" ht="28.5" x14ac:dyDescent="0.2">
      <c r="A78" s="34"/>
      <c r="B78" s="35"/>
      <c r="C78" s="41"/>
      <c r="D78" s="29"/>
      <c r="E78" s="29" t="s">
        <v>181</v>
      </c>
      <c r="F78" s="60" t="s">
        <v>44</v>
      </c>
      <c r="G78" s="60" t="s">
        <v>94</v>
      </c>
      <c r="H78" s="60" t="s">
        <v>182</v>
      </c>
      <c r="I78" s="61">
        <v>115295490</v>
      </c>
      <c r="J78" s="37" t="s">
        <v>47</v>
      </c>
      <c r="K78" s="38" t="s">
        <v>48</v>
      </c>
      <c r="L78" s="72"/>
      <c r="M78" s="72"/>
    </row>
    <row r="79" spans="1:13" ht="52.5" customHeight="1" x14ac:dyDescent="0.2">
      <c r="A79" s="34"/>
      <c r="B79" s="35"/>
      <c r="C79" s="41"/>
      <c r="D79" s="29"/>
      <c r="E79" s="29" t="s">
        <v>183</v>
      </c>
      <c r="F79" s="60" t="s">
        <v>44</v>
      </c>
      <c r="G79" s="60" t="s">
        <v>94</v>
      </c>
      <c r="H79" s="60" t="s">
        <v>184</v>
      </c>
      <c r="I79" s="61">
        <v>36000000</v>
      </c>
      <c r="J79" s="37" t="s">
        <v>47</v>
      </c>
      <c r="K79" s="38" t="s">
        <v>48</v>
      </c>
      <c r="L79" s="72"/>
      <c r="M79" s="72"/>
    </row>
    <row r="80" spans="1:13" ht="28.5" x14ac:dyDescent="0.2">
      <c r="A80" s="34"/>
      <c r="B80" s="35"/>
      <c r="C80" s="41"/>
      <c r="D80" s="29"/>
      <c r="E80" s="29" t="s">
        <v>185</v>
      </c>
      <c r="F80" s="60" t="s">
        <v>44</v>
      </c>
      <c r="G80" s="60" t="s">
        <v>94</v>
      </c>
      <c r="H80" s="60" t="s">
        <v>186</v>
      </c>
      <c r="I80" s="61">
        <v>5000000</v>
      </c>
      <c r="J80" s="37" t="s">
        <v>47</v>
      </c>
      <c r="K80" s="38" t="s">
        <v>48</v>
      </c>
      <c r="L80" s="72"/>
      <c r="M80" s="72"/>
    </row>
    <row r="81" spans="1:13" ht="28.5" x14ac:dyDescent="0.2">
      <c r="A81" s="34"/>
      <c r="B81" s="35"/>
      <c r="C81" s="41"/>
      <c r="D81" s="29"/>
      <c r="E81" s="29" t="s">
        <v>187</v>
      </c>
      <c r="F81" s="60" t="s">
        <v>44</v>
      </c>
      <c r="G81" s="60" t="s">
        <v>94</v>
      </c>
      <c r="H81" s="60" t="s">
        <v>188</v>
      </c>
      <c r="I81" s="61">
        <v>10000000</v>
      </c>
      <c r="J81" s="37" t="s">
        <v>47</v>
      </c>
      <c r="K81" s="38" t="s">
        <v>48</v>
      </c>
      <c r="L81" s="72"/>
      <c r="M81" s="72"/>
    </row>
    <row r="82" spans="1:13" ht="28.5" x14ac:dyDescent="0.2">
      <c r="A82" s="34"/>
      <c r="B82" s="35"/>
      <c r="C82" s="41"/>
      <c r="D82" s="29"/>
      <c r="E82" s="29" t="s">
        <v>189</v>
      </c>
      <c r="F82" s="60" t="s">
        <v>44</v>
      </c>
      <c r="G82" s="60" t="s">
        <v>94</v>
      </c>
      <c r="H82" s="60" t="s">
        <v>190</v>
      </c>
      <c r="I82" s="61">
        <v>20000000</v>
      </c>
      <c r="J82" s="37" t="s">
        <v>47</v>
      </c>
      <c r="K82" s="38" t="s">
        <v>48</v>
      </c>
      <c r="L82" s="72"/>
      <c r="M82" s="72"/>
    </row>
    <row r="83" spans="1:13" ht="28.5" x14ac:dyDescent="0.2">
      <c r="A83" s="34"/>
      <c r="B83" s="35"/>
      <c r="C83" s="41"/>
      <c r="D83" s="29"/>
      <c r="E83" s="29" t="s">
        <v>191</v>
      </c>
      <c r="F83" s="60" t="s">
        <v>44</v>
      </c>
      <c r="G83" s="60" t="s">
        <v>94</v>
      </c>
      <c r="H83" s="60" t="s">
        <v>192</v>
      </c>
      <c r="I83" s="61">
        <v>5000000</v>
      </c>
      <c r="J83" s="37" t="s">
        <v>47</v>
      </c>
      <c r="K83" s="38" t="s">
        <v>48</v>
      </c>
      <c r="L83" s="72"/>
      <c r="M83" s="72"/>
    </row>
    <row r="84" spans="1:13" ht="71.25" x14ac:dyDescent="0.2">
      <c r="A84" s="34"/>
      <c r="B84" s="35"/>
      <c r="C84" s="41">
        <v>10</v>
      </c>
      <c r="D84" s="29" t="s">
        <v>167</v>
      </c>
      <c r="E84" s="29" t="s">
        <v>193</v>
      </c>
      <c r="F84" s="60"/>
      <c r="G84" s="60"/>
      <c r="H84" s="60"/>
      <c r="I84" s="61"/>
      <c r="J84" s="37"/>
      <c r="K84" s="38"/>
      <c r="L84" s="72"/>
      <c r="M84" s="72"/>
    </row>
    <row r="85" spans="1:13" ht="57" x14ac:dyDescent="0.2">
      <c r="A85" s="34"/>
      <c r="B85" s="35"/>
      <c r="C85" s="41"/>
      <c r="D85" s="29"/>
      <c r="E85" s="29" t="s">
        <v>194</v>
      </c>
      <c r="F85" s="60" t="s">
        <v>44</v>
      </c>
      <c r="G85" s="60" t="s">
        <v>94</v>
      </c>
      <c r="H85" s="60" t="s">
        <v>182</v>
      </c>
      <c r="I85" s="61">
        <v>109703750</v>
      </c>
      <c r="J85" s="37" t="s">
        <v>47</v>
      </c>
      <c r="K85" s="38" t="s">
        <v>48</v>
      </c>
      <c r="L85" s="72"/>
      <c r="M85" s="72"/>
    </row>
    <row r="86" spans="1:13" ht="57" x14ac:dyDescent="0.2">
      <c r="A86" s="34"/>
      <c r="B86" s="35"/>
      <c r="C86" s="41"/>
      <c r="D86" s="29"/>
      <c r="E86" s="29" t="s">
        <v>195</v>
      </c>
      <c r="F86" s="60" t="s">
        <v>44</v>
      </c>
      <c r="G86" s="60" t="s">
        <v>94</v>
      </c>
      <c r="H86" s="60" t="s">
        <v>184</v>
      </c>
      <c r="I86" s="61">
        <v>15000000</v>
      </c>
      <c r="J86" s="37" t="s">
        <v>47</v>
      </c>
      <c r="K86" s="38" t="s">
        <v>48</v>
      </c>
      <c r="L86" s="72"/>
      <c r="M86" s="72"/>
    </row>
    <row r="87" spans="1:13" ht="57" x14ac:dyDescent="0.2">
      <c r="A87" s="34"/>
      <c r="B87" s="35"/>
      <c r="C87" s="41"/>
      <c r="D87" s="29"/>
      <c r="E87" s="29" t="s">
        <v>196</v>
      </c>
      <c r="F87" s="60" t="s">
        <v>44</v>
      </c>
      <c r="G87" s="60" t="s">
        <v>94</v>
      </c>
      <c r="H87" s="60" t="s">
        <v>197</v>
      </c>
      <c r="I87" s="61">
        <v>45000000</v>
      </c>
      <c r="J87" s="37" t="s">
        <v>47</v>
      </c>
      <c r="K87" s="38" t="s">
        <v>48</v>
      </c>
      <c r="L87" s="72"/>
      <c r="M87" s="72"/>
    </row>
    <row r="88" spans="1:13" ht="57" x14ac:dyDescent="0.2">
      <c r="A88" s="34"/>
      <c r="B88" s="35"/>
      <c r="C88" s="41"/>
      <c r="D88" s="29"/>
      <c r="E88" s="29" t="s">
        <v>198</v>
      </c>
      <c r="F88" s="60" t="s">
        <v>44</v>
      </c>
      <c r="G88" s="60" t="s">
        <v>94</v>
      </c>
      <c r="H88" s="29" t="s">
        <v>199</v>
      </c>
      <c r="I88" s="61">
        <v>45000000</v>
      </c>
      <c r="J88" s="37" t="s">
        <v>47</v>
      </c>
      <c r="K88" s="38" t="s">
        <v>48</v>
      </c>
      <c r="L88" s="72"/>
      <c r="M88" s="72"/>
    </row>
    <row r="89" spans="1:13" ht="42.75" x14ac:dyDescent="0.2">
      <c r="A89" s="34"/>
      <c r="B89" s="35"/>
      <c r="C89" s="41"/>
      <c r="D89" s="29"/>
      <c r="E89" s="29" t="s">
        <v>200</v>
      </c>
      <c r="F89" s="60" t="s">
        <v>44</v>
      </c>
      <c r="G89" s="60" t="s">
        <v>94</v>
      </c>
      <c r="H89" s="60" t="s">
        <v>190</v>
      </c>
      <c r="I89" s="61">
        <v>30000000</v>
      </c>
      <c r="J89" s="37" t="s">
        <v>47</v>
      </c>
      <c r="K89" s="38" t="s">
        <v>48</v>
      </c>
      <c r="L89" s="72"/>
      <c r="M89" s="72"/>
    </row>
    <row r="90" spans="1:13" ht="42.75" x14ac:dyDescent="0.2">
      <c r="A90" s="34"/>
      <c r="B90" s="35"/>
      <c r="C90" s="41"/>
      <c r="D90" s="29"/>
      <c r="E90" s="29" t="s">
        <v>201</v>
      </c>
      <c r="F90" s="60" t="s">
        <v>44</v>
      </c>
      <c r="G90" s="60" t="s">
        <v>94</v>
      </c>
      <c r="H90" s="60" t="s">
        <v>202</v>
      </c>
      <c r="I90" s="61">
        <v>45000000</v>
      </c>
      <c r="J90" s="37" t="s">
        <v>47</v>
      </c>
      <c r="K90" s="38" t="s">
        <v>48</v>
      </c>
      <c r="L90" s="72"/>
      <c r="M90" s="72"/>
    </row>
    <row r="91" spans="1:13" ht="42.75" x14ac:dyDescent="0.2">
      <c r="A91" s="34"/>
      <c r="B91" s="35"/>
      <c r="C91" s="41">
        <v>11</v>
      </c>
      <c r="D91" s="29" t="s">
        <v>203</v>
      </c>
      <c r="E91" s="29" t="s">
        <v>204</v>
      </c>
      <c r="F91" s="60" t="s">
        <v>44</v>
      </c>
      <c r="G91" s="60" t="s">
        <v>94</v>
      </c>
      <c r="H91" s="60" t="s">
        <v>205</v>
      </c>
      <c r="I91" s="61">
        <v>60000000</v>
      </c>
      <c r="J91" s="37" t="s">
        <v>47</v>
      </c>
      <c r="K91" s="38" t="s">
        <v>48</v>
      </c>
      <c r="L91" s="72"/>
      <c r="M91" s="72"/>
    </row>
    <row r="92" spans="1:13" ht="57" x14ac:dyDescent="0.2">
      <c r="A92" s="34"/>
      <c r="B92" s="35"/>
      <c r="C92" s="41"/>
      <c r="D92" s="29"/>
      <c r="E92" s="29" t="s">
        <v>206</v>
      </c>
      <c r="F92" s="60" t="s">
        <v>44</v>
      </c>
      <c r="G92" s="60" t="s">
        <v>94</v>
      </c>
      <c r="H92" s="60" t="s">
        <v>207</v>
      </c>
      <c r="I92" s="61">
        <f>[1]Sheet2!M390</f>
        <v>13245000</v>
      </c>
      <c r="J92" s="37" t="s">
        <v>47</v>
      </c>
      <c r="K92" s="38" t="s">
        <v>48</v>
      </c>
      <c r="L92" s="72"/>
      <c r="M92" s="72"/>
    </row>
    <row r="93" spans="1:13" ht="28.5" x14ac:dyDescent="0.2">
      <c r="A93" s="34"/>
      <c r="B93" s="35"/>
      <c r="C93" s="41">
        <v>12</v>
      </c>
      <c r="D93" s="29" t="s">
        <v>208</v>
      </c>
      <c r="E93" s="29" t="s">
        <v>209</v>
      </c>
      <c r="F93" s="60"/>
      <c r="G93" s="60"/>
      <c r="H93" s="60"/>
      <c r="I93" s="61"/>
      <c r="J93" s="37" t="s">
        <v>47</v>
      </c>
      <c r="K93" s="38" t="s">
        <v>48</v>
      </c>
      <c r="L93" s="72"/>
      <c r="M93" s="72"/>
    </row>
    <row r="94" spans="1:13" ht="35.25" customHeight="1" x14ac:dyDescent="0.2">
      <c r="A94" s="34"/>
      <c r="B94" s="35"/>
      <c r="C94" s="41"/>
      <c r="D94" s="29"/>
      <c r="E94" s="29" t="s">
        <v>210</v>
      </c>
      <c r="F94" s="60" t="s">
        <v>44</v>
      </c>
      <c r="G94" s="60" t="s">
        <v>94</v>
      </c>
      <c r="H94" s="60" t="s">
        <v>211</v>
      </c>
      <c r="I94" s="61">
        <v>20000000</v>
      </c>
      <c r="J94" s="37" t="s">
        <v>47</v>
      </c>
      <c r="K94" s="38" t="s">
        <v>48</v>
      </c>
      <c r="L94" s="72"/>
      <c r="M94" s="72"/>
    </row>
    <row r="95" spans="1:13" ht="28.5" x14ac:dyDescent="0.2">
      <c r="A95" s="34"/>
      <c r="B95" s="35"/>
      <c r="C95" s="41"/>
      <c r="D95" s="29"/>
      <c r="E95" s="29" t="s">
        <v>212</v>
      </c>
      <c r="F95" s="60" t="s">
        <v>44</v>
      </c>
      <c r="G95" s="60" t="s">
        <v>94</v>
      </c>
      <c r="H95" s="60" t="s">
        <v>184</v>
      </c>
      <c r="I95" s="61">
        <v>5000000</v>
      </c>
      <c r="J95" s="37" t="s">
        <v>47</v>
      </c>
      <c r="K95" s="38" t="s">
        <v>48</v>
      </c>
      <c r="L95" s="72"/>
      <c r="M95" s="72"/>
    </row>
    <row r="96" spans="1:13" ht="28.5" x14ac:dyDescent="0.2">
      <c r="A96" s="34"/>
      <c r="B96" s="35"/>
      <c r="C96" s="41"/>
      <c r="D96" s="29"/>
      <c r="E96" s="29" t="s">
        <v>213</v>
      </c>
      <c r="F96" s="60" t="s">
        <v>44</v>
      </c>
      <c r="G96" s="60" t="s">
        <v>94</v>
      </c>
      <c r="H96" s="60" t="s">
        <v>197</v>
      </c>
      <c r="I96" s="61">
        <v>5000000</v>
      </c>
      <c r="J96" s="37" t="s">
        <v>47</v>
      </c>
      <c r="K96" s="38" t="s">
        <v>48</v>
      </c>
      <c r="L96" s="72"/>
      <c r="M96" s="72"/>
    </row>
    <row r="97" spans="1:13" ht="28.5" x14ac:dyDescent="0.2">
      <c r="A97" s="34"/>
      <c r="B97" s="35"/>
      <c r="C97" s="41"/>
      <c r="D97" s="29"/>
      <c r="E97" s="29" t="s">
        <v>214</v>
      </c>
      <c r="F97" s="60" t="s">
        <v>44</v>
      </c>
      <c r="G97" s="60" t="s">
        <v>94</v>
      </c>
      <c r="H97" s="60" t="s">
        <v>190</v>
      </c>
      <c r="I97" s="61">
        <v>5000000</v>
      </c>
      <c r="J97" s="37" t="s">
        <v>47</v>
      </c>
      <c r="K97" s="38" t="s">
        <v>48</v>
      </c>
      <c r="L97" s="72"/>
      <c r="M97" s="72"/>
    </row>
    <row r="98" spans="1:13" ht="28.5" x14ac:dyDescent="0.2">
      <c r="A98" s="34"/>
      <c r="B98" s="35"/>
      <c r="C98" s="41"/>
      <c r="D98" s="29"/>
      <c r="E98" s="29" t="s">
        <v>215</v>
      </c>
      <c r="F98" s="60" t="s">
        <v>44</v>
      </c>
      <c r="G98" s="60" t="s">
        <v>94</v>
      </c>
      <c r="H98" s="60" t="s">
        <v>199</v>
      </c>
      <c r="I98" s="61">
        <v>5000000</v>
      </c>
      <c r="J98" s="37" t="s">
        <v>47</v>
      </c>
      <c r="K98" s="38" t="s">
        <v>48</v>
      </c>
      <c r="L98" s="72"/>
      <c r="M98" s="72"/>
    </row>
    <row r="99" spans="1:13" ht="28.5" x14ac:dyDescent="0.2">
      <c r="A99" s="34"/>
      <c r="B99" s="35"/>
      <c r="C99" s="41"/>
      <c r="D99" s="29"/>
      <c r="E99" s="29" t="s">
        <v>216</v>
      </c>
      <c r="F99" s="60" t="s">
        <v>44</v>
      </c>
      <c r="G99" s="60" t="s">
        <v>94</v>
      </c>
      <c r="H99" s="60" t="s">
        <v>192</v>
      </c>
      <c r="I99" s="61">
        <v>5000000</v>
      </c>
      <c r="J99" s="37" t="s">
        <v>47</v>
      </c>
      <c r="K99" s="38" t="s">
        <v>48</v>
      </c>
      <c r="L99" s="72"/>
      <c r="M99" s="72"/>
    </row>
    <row r="100" spans="1:13" ht="15" x14ac:dyDescent="0.2">
      <c r="A100" s="34"/>
      <c r="B100" s="35"/>
      <c r="C100" s="41"/>
      <c r="D100" s="29"/>
      <c r="E100" s="29"/>
      <c r="F100" s="60"/>
      <c r="G100" s="60"/>
      <c r="H100" s="60"/>
      <c r="I100" s="61"/>
      <c r="J100" s="37"/>
      <c r="K100" s="73"/>
      <c r="L100" s="74"/>
      <c r="M100" s="75"/>
    </row>
    <row r="101" spans="1:13" ht="15" x14ac:dyDescent="0.2">
      <c r="A101" s="34"/>
      <c r="B101" s="35"/>
      <c r="C101" s="41"/>
      <c r="D101" s="29"/>
      <c r="E101" s="29"/>
      <c r="F101" s="60"/>
      <c r="G101" s="60"/>
      <c r="H101" s="60"/>
      <c r="I101" s="61"/>
      <c r="J101" s="37"/>
      <c r="K101" s="73"/>
      <c r="L101" s="74"/>
      <c r="M101" s="75"/>
    </row>
    <row r="102" spans="1:13" ht="15" x14ac:dyDescent="0.2">
      <c r="A102" s="34"/>
      <c r="B102" s="35"/>
      <c r="C102" s="41"/>
      <c r="D102" s="29"/>
      <c r="E102" s="29"/>
      <c r="F102" s="60"/>
      <c r="G102" s="60"/>
      <c r="H102" s="60"/>
      <c r="I102" s="61"/>
      <c r="J102" s="37"/>
      <c r="K102" s="73"/>
      <c r="L102" s="74"/>
      <c r="M102" s="75"/>
    </row>
    <row r="103" spans="1:13" ht="36" customHeight="1" x14ac:dyDescent="0.2">
      <c r="A103" s="51" t="s">
        <v>217</v>
      </c>
      <c r="B103" s="51"/>
      <c r="C103" s="51"/>
      <c r="D103" s="51"/>
      <c r="E103" s="51"/>
      <c r="F103" s="51"/>
      <c r="G103" s="51"/>
      <c r="H103" s="51"/>
      <c r="I103" s="76">
        <f>SUM(I68:I99)</f>
        <v>765824694.10000002</v>
      </c>
      <c r="J103" s="77"/>
      <c r="K103" s="78"/>
      <c r="L103" s="79"/>
      <c r="M103" s="80"/>
    </row>
    <row r="104" spans="1:13" ht="28.5" x14ac:dyDescent="0.2">
      <c r="A104" s="40">
        <v>4</v>
      </c>
      <c r="B104" s="41" t="s">
        <v>218</v>
      </c>
      <c r="C104" s="41">
        <v>1</v>
      </c>
      <c r="D104" s="29" t="s">
        <v>219</v>
      </c>
      <c r="E104" s="29" t="s">
        <v>220</v>
      </c>
      <c r="F104" s="60" t="s">
        <v>44</v>
      </c>
      <c r="G104" s="60" t="s">
        <v>45</v>
      </c>
      <c r="H104" s="60" t="s">
        <v>221</v>
      </c>
      <c r="I104" s="61">
        <f>[1]Sheet3!M42</f>
        <v>12000000</v>
      </c>
      <c r="J104" s="37" t="s">
        <v>47</v>
      </c>
      <c r="K104" s="38" t="s">
        <v>48</v>
      </c>
      <c r="L104" s="72"/>
      <c r="M104" s="72"/>
    </row>
    <row r="105" spans="1:13" ht="28.5" x14ac:dyDescent="0.2">
      <c r="A105" s="40"/>
      <c r="B105" s="41"/>
      <c r="C105" s="41">
        <v>2</v>
      </c>
      <c r="D105" s="29" t="s">
        <v>219</v>
      </c>
      <c r="E105" s="29" t="s">
        <v>222</v>
      </c>
      <c r="F105" s="60" t="s">
        <v>44</v>
      </c>
      <c r="G105" s="60" t="s">
        <v>45</v>
      </c>
      <c r="H105" s="29" t="s">
        <v>222</v>
      </c>
      <c r="I105" s="61">
        <f>[1]Sheet3!M92</f>
        <v>54815000</v>
      </c>
      <c r="J105" s="37" t="s">
        <v>47</v>
      </c>
      <c r="K105" s="38" t="s">
        <v>48</v>
      </c>
      <c r="L105" s="72"/>
      <c r="M105" s="72"/>
    </row>
    <row r="106" spans="1:13" ht="42.75" x14ac:dyDescent="0.2">
      <c r="A106" s="40"/>
      <c r="B106" s="41"/>
      <c r="C106" s="41">
        <v>3</v>
      </c>
      <c r="D106" s="81" t="s">
        <v>223</v>
      </c>
      <c r="E106" s="29" t="s">
        <v>224</v>
      </c>
      <c r="F106" s="60" t="s">
        <v>44</v>
      </c>
      <c r="G106" s="60" t="s">
        <v>94</v>
      </c>
      <c r="H106" s="60" t="s">
        <v>225</v>
      </c>
      <c r="I106" s="61">
        <v>18000000</v>
      </c>
      <c r="J106" s="37" t="s">
        <v>47</v>
      </c>
      <c r="K106" s="38" t="s">
        <v>48</v>
      </c>
      <c r="L106" s="72"/>
      <c r="M106" s="72"/>
    </row>
    <row r="107" spans="1:13" ht="28.5" x14ac:dyDescent="0.2">
      <c r="A107" s="40"/>
      <c r="B107" s="41"/>
      <c r="C107" s="41">
        <v>4</v>
      </c>
      <c r="D107" s="29" t="s">
        <v>226</v>
      </c>
      <c r="E107" s="29" t="s">
        <v>227</v>
      </c>
      <c r="F107" s="60" t="s">
        <v>44</v>
      </c>
      <c r="G107" s="60" t="s">
        <v>94</v>
      </c>
      <c r="H107" s="60" t="s">
        <v>228</v>
      </c>
      <c r="I107" s="61">
        <f>'[1]RAB  2.2'!M1372</f>
        <v>255355704.95699999</v>
      </c>
      <c r="J107" s="37" t="s">
        <v>47</v>
      </c>
      <c r="K107" s="38" t="s">
        <v>48</v>
      </c>
      <c r="L107" s="72"/>
      <c r="M107" s="72"/>
    </row>
    <row r="108" spans="1:13" ht="42.75" customHeight="1" x14ac:dyDescent="0.2">
      <c r="A108" s="82" t="s">
        <v>229</v>
      </c>
      <c r="B108" s="83"/>
      <c r="C108" s="83"/>
      <c r="D108" s="83"/>
      <c r="E108" s="83"/>
      <c r="F108" s="83"/>
      <c r="G108" s="83"/>
      <c r="H108" s="84"/>
      <c r="I108" s="85">
        <f>SUM(I104:I107)</f>
        <v>340170704.95700002</v>
      </c>
      <c r="J108" s="86"/>
      <c r="K108" s="87"/>
      <c r="L108" s="88"/>
      <c r="M108" s="88"/>
    </row>
    <row r="109" spans="1:13" ht="71.25" x14ac:dyDescent="0.2">
      <c r="A109" s="34">
        <v>5</v>
      </c>
      <c r="B109" s="35" t="s">
        <v>230</v>
      </c>
      <c r="C109" s="41">
        <v>1</v>
      </c>
      <c r="D109" s="60" t="s">
        <v>231</v>
      </c>
      <c r="E109" s="60" t="s">
        <v>231</v>
      </c>
      <c r="F109" s="60" t="s">
        <v>44</v>
      </c>
      <c r="G109" s="60" t="s">
        <v>63</v>
      </c>
      <c r="H109" s="60" t="s">
        <v>231</v>
      </c>
      <c r="I109" s="89">
        <v>10000000</v>
      </c>
      <c r="J109" s="37" t="s">
        <v>47</v>
      </c>
      <c r="K109" s="38" t="s">
        <v>48</v>
      </c>
      <c r="L109" s="72"/>
      <c r="M109" s="72"/>
    </row>
    <row r="110" spans="1:13" ht="28.5" x14ac:dyDescent="0.2">
      <c r="A110" s="34"/>
      <c r="B110" s="35"/>
      <c r="C110" s="41">
        <v>2</v>
      </c>
      <c r="D110" s="60" t="s">
        <v>232</v>
      </c>
      <c r="E110" s="60" t="s">
        <v>232</v>
      </c>
      <c r="F110" s="60" t="s">
        <v>44</v>
      </c>
      <c r="G110" s="60" t="s">
        <v>63</v>
      </c>
      <c r="H110" s="60" t="s">
        <v>232</v>
      </c>
      <c r="I110" s="89">
        <v>10000000</v>
      </c>
      <c r="J110" s="37" t="s">
        <v>47</v>
      </c>
      <c r="K110" s="38" t="s">
        <v>48</v>
      </c>
      <c r="L110" s="72"/>
      <c r="M110" s="72"/>
    </row>
    <row r="111" spans="1:13" ht="28.5" x14ac:dyDescent="0.2">
      <c r="A111" s="34"/>
      <c r="B111" s="35"/>
      <c r="C111" s="41">
        <v>3</v>
      </c>
      <c r="D111" s="60" t="s">
        <v>233</v>
      </c>
      <c r="E111" s="60" t="s">
        <v>233</v>
      </c>
      <c r="F111" s="60" t="s">
        <v>44</v>
      </c>
      <c r="G111" s="60" t="s">
        <v>94</v>
      </c>
      <c r="H111" s="60" t="s">
        <v>233</v>
      </c>
      <c r="I111" s="89">
        <v>10000000</v>
      </c>
      <c r="J111" s="37" t="s">
        <v>47</v>
      </c>
      <c r="K111" s="38" t="s">
        <v>48</v>
      </c>
      <c r="L111" s="72"/>
      <c r="M111" s="72"/>
    </row>
    <row r="112" spans="1:13" ht="33" customHeight="1" x14ac:dyDescent="0.2">
      <c r="A112" s="82" t="s">
        <v>234</v>
      </c>
      <c r="B112" s="83"/>
      <c r="C112" s="83"/>
      <c r="D112" s="83"/>
      <c r="E112" s="83"/>
      <c r="F112" s="83"/>
      <c r="G112" s="83"/>
      <c r="H112" s="84"/>
      <c r="I112" s="90">
        <f>SUM(I109:I111)</f>
        <v>30000000</v>
      </c>
      <c r="J112" s="86"/>
      <c r="K112" s="87"/>
      <c r="L112" s="88"/>
      <c r="M112" s="88"/>
    </row>
    <row r="113" spans="1:13" ht="43.5" customHeight="1" x14ac:dyDescent="0.2">
      <c r="A113" s="91" t="s">
        <v>235</v>
      </c>
      <c r="B113" s="91"/>
      <c r="C113" s="91"/>
      <c r="D113" s="91"/>
      <c r="E113" s="91"/>
      <c r="F113" s="91"/>
      <c r="G113" s="91"/>
      <c r="H113" s="91"/>
      <c r="I113" s="92">
        <f>I112+I108+I103+I67+I43</f>
        <v>5505104031.0820007</v>
      </c>
      <c r="J113" s="93"/>
      <c r="K113" s="94"/>
      <c r="L113" s="95"/>
      <c r="M113" s="96"/>
    </row>
    <row r="114" spans="1:13" ht="14.25" x14ac:dyDescent="0.2">
      <c r="A114" s="97"/>
      <c r="B114" s="97"/>
      <c r="C114" s="98"/>
      <c r="D114" s="99"/>
      <c r="E114" s="100"/>
      <c r="F114" s="100"/>
      <c r="G114" s="100"/>
      <c r="H114" s="100"/>
      <c r="I114" s="101"/>
      <c r="J114" s="97"/>
      <c r="K114" s="97"/>
      <c r="L114" s="97"/>
      <c r="M114" s="97"/>
    </row>
    <row r="115" spans="1:13" ht="14.25" x14ac:dyDescent="0.2">
      <c r="A115" s="97"/>
      <c r="B115" s="97"/>
      <c r="C115" s="98"/>
      <c r="D115" s="99"/>
      <c r="E115" s="100"/>
      <c r="F115" s="100"/>
      <c r="G115" s="100"/>
      <c r="H115" s="100"/>
      <c r="I115" s="101"/>
      <c r="J115" s="97"/>
      <c r="K115" s="97"/>
      <c r="L115" s="97"/>
      <c r="M115" s="97"/>
    </row>
    <row r="116" spans="1:13" ht="14.25" x14ac:dyDescent="0.2">
      <c r="A116" s="97"/>
      <c r="B116" s="97"/>
      <c r="C116" s="98"/>
      <c r="D116" s="99"/>
      <c r="E116" s="100"/>
      <c r="F116" s="100"/>
      <c r="G116" s="100"/>
      <c r="H116" s="100"/>
      <c r="I116" s="101"/>
      <c r="J116" s="97"/>
      <c r="K116" s="97"/>
      <c r="L116" s="97"/>
      <c r="M116" s="97"/>
    </row>
    <row r="117" spans="1:13" ht="14.25" x14ac:dyDescent="0.2">
      <c r="A117" s="97"/>
      <c r="B117" s="97"/>
      <c r="C117" s="98"/>
      <c r="D117" s="99"/>
      <c r="E117" s="100"/>
      <c r="F117" s="100"/>
      <c r="G117" s="100"/>
      <c r="H117" s="100"/>
      <c r="I117" s="101"/>
      <c r="J117" s="97"/>
      <c r="K117" s="97"/>
      <c r="L117" s="97"/>
      <c r="M117" s="97"/>
    </row>
    <row r="118" spans="1:13" ht="14.25" x14ac:dyDescent="0.2">
      <c r="A118" s="97"/>
      <c r="B118" s="97"/>
      <c r="C118" s="98"/>
      <c r="D118" s="99"/>
      <c r="E118" s="100"/>
      <c r="F118" s="100"/>
      <c r="G118" s="100"/>
      <c r="H118" s="100"/>
      <c r="I118" s="101"/>
      <c r="J118" s="97"/>
      <c r="K118" s="97"/>
      <c r="L118" s="97"/>
      <c r="M118" s="97"/>
    </row>
    <row r="119" spans="1:13" ht="14.25" x14ac:dyDescent="0.2">
      <c r="A119" s="97"/>
      <c r="B119" s="97"/>
      <c r="C119" s="98"/>
      <c r="D119" s="99"/>
      <c r="E119" s="100"/>
      <c r="F119" s="100"/>
      <c r="G119" s="100"/>
      <c r="H119" s="100"/>
      <c r="I119" s="101"/>
      <c r="J119" s="97"/>
      <c r="K119" s="97"/>
      <c r="L119" s="102" t="s">
        <v>236</v>
      </c>
      <c r="M119" s="97"/>
    </row>
    <row r="120" spans="1:13" ht="14.25" x14ac:dyDescent="0.2">
      <c r="A120" s="97"/>
      <c r="B120" s="97"/>
      <c r="C120" s="98" t="s">
        <v>237</v>
      </c>
      <c r="D120" s="97"/>
      <c r="E120" s="100"/>
      <c r="F120" s="100"/>
      <c r="G120" s="100"/>
      <c r="H120" s="100"/>
      <c r="I120" s="101"/>
      <c r="J120" s="97"/>
      <c r="K120" s="97"/>
      <c r="L120" s="98" t="s">
        <v>238</v>
      </c>
      <c r="M120" s="97"/>
    </row>
    <row r="121" spans="1:13" ht="14.25" x14ac:dyDescent="0.2">
      <c r="A121" s="97"/>
      <c r="B121" s="97"/>
      <c r="C121" s="103" t="s">
        <v>239</v>
      </c>
      <c r="D121" s="97"/>
      <c r="E121" s="100"/>
      <c r="F121" s="100"/>
      <c r="G121" s="100"/>
      <c r="H121" s="100"/>
      <c r="I121" s="101"/>
      <c r="J121" s="97"/>
      <c r="K121" s="97"/>
      <c r="L121" s="98" t="s">
        <v>240</v>
      </c>
      <c r="M121" s="97"/>
    </row>
    <row r="122" spans="1:13" ht="14.25" x14ac:dyDescent="0.2">
      <c r="A122" s="97"/>
      <c r="B122" s="97"/>
      <c r="C122" s="97"/>
      <c r="D122" s="97"/>
      <c r="E122" s="100"/>
      <c r="F122" s="100"/>
      <c r="G122" s="100"/>
      <c r="H122" s="100"/>
      <c r="I122" s="101"/>
      <c r="J122" s="97"/>
      <c r="K122" s="97"/>
      <c r="L122" s="97"/>
      <c r="M122" s="97"/>
    </row>
    <row r="123" spans="1:13" ht="14.25" x14ac:dyDescent="0.2">
      <c r="A123" s="97"/>
      <c r="B123" s="97"/>
      <c r="C123" s="97"/>
      <c r="D123" s="97"/>
      <c r="E123" s="100"/>
      <c r="F123" s="100"/>
      <c r="G123" s="100"/>
      <c r="H123" s="100"/>
      <c r="I123" s="101"/>
      <c r="J123" s="97"/>
      <c r="K123" s="97"/>
      <c r="L123" s="97"/>
      <c r="M123" s="97"/>
    </row>
    <row r="124" spans="1:13" ht="14.25" x14ac:dyDescent="0.2">
      <c r="A124" s="97"/>
      <c r="B124" s="97"/>
      <c r="C124" s="97"/>
      <c r="D124" s="97"/>
      <c r="E124" s="100"/>
      <c r="F124" s="100"/>
      <c r="G124" s="100"/>
      <c r="H124" s="100"/>
      <c r="I124" s="101"/>
      <c r="J124" s="97"/>
      <c r="K124" s="97"/>
      <c r="L124" s="97"/>
      <c r="M124" s="97"/>
    </row>
    <row r="125" spans="1:13" ht="14.25" x14ac:dyDescent="0.2">
      <c r="A125" s="97"/>
      <c r="B125" s="97"/>
      <c r="C125" s="103" t="s">
        <v>241</v>
      </c>
      <c r="D125" s="97"/>
      <c r="E125" s="100"/>
      <c r="F125" s="100"/>
      <c r="G125" s="100"/>
      <c r="H125" s="100"/>
      <c r="I125" s="101"/>
      <c r="J125" s="97"/>
      <c r="K125" s="103"/>
      <c r="L125" s="103" t="s">
        <v>242</v>
      </c>
      <c r="M125" s="103"/>
    </row>
  </sheetData>
  <mergeCells count="23">
    <mergeCell ref="A103:H103"/>
    <mergeCell ref="I103:J103"/>
    <mergeCell ref="K103:M103"/>
    <mergeCell ref="A108:H108"/>
    <mergeCell ref="A112:H112"/>
    <mergeCell ref="A113:H113"/>
    <mergeCell ref="I113:J113"/>
    <mergeCell ref="K113:M113"/>
    <mergeCell ref="A43:H43"/>
    <mergeCell ref="I43:J43"/>
    <mergeCell ref="K43:M43"/>
    <mergeCell ref="A67:H67"/>
    <mergeCell ref="I67:J67"/>
    <mergeCell ref="K67:M67"/>
    <mergeCell ref="A1:M1"/>
    <mergeCell ref="A2:M2"/>
    <mergeCell ref="A9:A11"/>
    <mergeCell ref="B9:E10"/>
    <mergeCell ref="F9:F11"/>
    <mergeCell ref="G9:G11"/>
    <mergeCell ref="H9:H11"/>
    <mergeCell ref="I9:J10"/>
    <mergeCell ref="K9:M10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2018-09-13T03:57:09Z</dcterms:created>
  <dcterms:modified xsi:type="dcterms:W3CDTF">2018-09-13T03:57:52Z</dcterms:modified>
</cp:coreProperties>
</file>